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eschi\Desktop\"/>
    </mc:Choice>
  </mc:AlternateContent>
  <bookViews>
    <workbookView xWindow="0" yWindow="0" windowWidth="20490" windowHeight="7755" activeTab="4"/>
  </bookViews>
  <sheets>
    <sheet name="2014" sheetId="1" r:id="rId1"/>
    <sheet name="2015" sheetId="2" r:id="rId2"/>
    <sheet name="2016" sheetId="3" r:id="rId3"/>
    <sheet name="2017" sheetId="4" r:id="rId4"/>
    <sheet name="2018" sheetId="5" r:id="rId5"/>
  </sheets>
  <calcPr calcId="152511"/>
</workbook>
</file>

<file path=xl/calcChain.xml><?xml version="1.0" encoding="utf-8"?>
<calcChain xmlns="http://schemas.openxmlformats.org/spreadsheetml/2006/main">
  <c r="G212" i="5" l="1"/>
  <c r="C212" i="5"/>
  <c r="D212" i="5" s="1"/>
  <c r="E212" i="5" s="1"/>
  <c r="F211" i="5"/>
  <c r="D211" i="5" s="1"/>
  <c r="E211" i="5" s="1"/>
  <c r="G210" i="5"/>
  <c r="E210" i="5"/>
  <c r="D210" i="5"/>
  <c r="F209" i="5"/>
  <c r="D209" i="5" s="1"/>
  <c r="E209" i="5" s="1"/>
  <c r="G208" i="5"/>
  <c r="D208" i="5"/>
  <c r="E208" i="5" s="1"/>
  <c r="G207" i="5"/>
  <c r="D207" i="5"/>
  <c r="E207" i="5" s="1"/>
  <c r="G206" i="5"/>
  <c r="D206" i="5"/>
  <c r="E206" i="5" s="1"/>
  <c r="G205" i="5"/>
  <c r="E205" i="5"/>
  <c r="D205" i="5"/>
  <c r="G204" i="5"/>
  <c r="D204" i="5"/>
  <c r="E204" i="5" s="1"/>
  <c r="G203" i="5"/>
  <c r="D203" i="5"/>
  <c r="E203" i="5" s="1"/>
  <c r="G202" i="5"/>
  <c r="D202" i="5"/>
  <c r="E202" i="5" s="1"/>
  <c r="G201" i="5"/>
  <c r="E201" i="5"/>
  <c r="D201" i="5"/>
  <c r="C195" i="5"/>
  <c r="G195" i="5" s="1"/>
  <c r="F194" i="5"/>
  <c r="G194" i="5" s="1"/>
  <c r="D194" i="5"/>
  <c r="E194" i="5" s="1"/>
  <c r="G193" i="5"/>
  <c r="D193" i="5"/>
  <c r="E193" i="5" s="1"/>
  <c r="G192" i="5"/>
  <c r="F192" i="5"/>
  <c r="D192" i="5"/>
  <c r="E192" i="5" s="1"/>
  <c r="G191" i="5"/>
  <c r="D191" i="5"/>
  <c r="E191" i="5" s="1"/>
  <c r="G190" i="5"/>
  <c r="E190" i="5"/>
  <c r="D190" i="5"/>
  <c r="G189" i="5"/>
  <c r="D189" i="5"/>
  <c r="E189" i="5" s="1"/>
  <c r="G188" i="5"/>
  <c r="D188" i="5"/>
  <c r="E188" i="5" s="1"/>
  <c r="G187" i="5"/>
  <c r="D187" i="5"/>
  <c r="E187" i="5" s="1"/>
  <c r="G186" i="5"/>
  <c r="E186" i="5"/>
  <c r="D186" i="5"/>
  <c r="G185" i="5"/>
  <c r="D185" i="5"/>
  <c r="E185" i="5" s="1"/>
  <c r="G184" i="5"/>
  <c r="D184" i="5"/>
  <c r="E184" i="5" s="1"/>
  <c r="F179" i="5"/>
  <c r="G178" i="5"/>
  <c r="D178" i="5"/>
  <c r="E178" i="5" s="1"/>
  <c r="C178" i="5"/>
  <c r="C179" i="5" s="1"/>
  <c r="D179" i="5" s="1"/>
  <c r="E179" i="5" s="1"/>
  <c r="F177" i="5"/>
  <c r="D177" i="5" s="1"/>
  <c r="E177" i="5" s="1"/>
  <c r="G176" i="5"/>
  <c r="D176" i="5"/>
  <c r="E176" i="5" s="1"/>
  <c r="F175" i="5"/>
  <c r="G175" i="5" s="1"/>
  <c r="D175" i="5"/>
  <c r="E175" i="5" s="1"/>
  <c r="G174" i="5"/>
  <c r="D174" i="5"/>
  <c r="E174" i="5" s="1"/>
  <c r="G173" i="5"/>
  <c r="D173" i="5"/>
  <c r="E173" i="5" s="1"/>
  <c r="G172" i="5"/>
  <c r="E172" i="5"/>
  <c r="D172" i="5"/>
  <c r="G171" i="5"/>
  <c r="D171" i="5"/>
  <c r="E171" i="5" s="1"/>
  <c r="G170" i="5"/>
  <c r="D170" i="5"/>
  <c r="E170" i="5" s="1"/>
  <c r="G169" i="5"/>
  <c r="D169" i="5"/>
  <c r="E169" i="5" s="1"/>
  <c r="G168" i="5"/>
  <c r="E168" i="5"/>
  <c r="D168" i="5"/>
  <c r="G167" i="5"/>
  <c r="D167" i="5"/>
  <c r="E167" i="5" s="1"/>
  <c r="G162" i="5"/>
  <c r="D162" i="5"/>
  <c r="E162" i="5" s="1"/>
  <c r="G161" i="5"/>
  <c r="D161" i="5"/>
  <c r="E161" i="5" s="1"/>
  <c r="F160" i="5"/>
  <c r="D160" i="5" s="1"/>
  <c r="E160" i="5" s="1"/>
  <c r="G159" i="5"/>
  <c r="E159" i="5"/>
  <c r="D159" i="5"/>
  <c r="G158" i="5"/>
  <c r="D158" i="5"/>
  <c r="E158" i="5" s="1"/>
  <c r="G157" i="5"/>
  <c r="D157" i="5"/>
  <c r="E157" i="5" s="1"/>
  <c r="G156" i="5"/>
  <c r="D156" i="5"/>
  <c r="E156" i="5" s="1"/>
  <c r="G155" i="5"/>
  <c r="E155" i="5"/>
  <c r="D155" i="5"/>
  <c r="G154" i="5"/>
  <c r="D154" i="5"/>
  <c r="E154" i="5" s="1"/>
  <c r="G153" i="5"/>
  <c r="D153" i="5"/>
  <c r="E153" i="5" s="1"/>
  <c r="G152" i="5"/>
  <c r="D152" i="5"/>
  <c r="E152" i="5" s="1"/>
  <c r="G151" i="5"/>
  <c r="E151" i="5"/>
  <c r="D151" i="5"/>
  <c r="G150" i="5"/>
  <c r="D150" i="5"/>
  <c r="E150" i="5" s="1"/>
  <c r="C144" i="5"/>
  <c r="G144" i="5" s="1"/>
  <c r="G143" i="5"/>
  <c r="D143" i="5"/>
  <c r="E143" i="5" s="1"/>
  <c r="G142" i="5"/>
  <c r="D142" i="5"/>
  <c r="E142" i="5" s="1"/>
  <c r="G141" i="5"/>
  <c r="E141" i="5"/>
  <c r="D141" i="5"/>
  <c r="G140" i="5"/>
  <c r="D140" i="5"/>
  <c r="E140" i="5" s="1"/>
  <c r="G139" i="5"/>
  <c r="D139" i="5"/>
  <c r="E139" i="5" s="1"/>
  <c r="G138" i="5"/>
  <c r="D138" i="5"/>
  <c r="E138" i="5" s="1"/>
  <c r="G137" i="5"/>
  <c r="E137" i="5"/>
  <c r="D137" i="5"/>
  <c r="G136" i="5"/>
  <c r="D136" i="5"/>
  <c r="E136" i="5" s="1"/>
  <c r="G135" i="5"/>
  <c r="D135" i="5"/>
  <c r="E135" i="5" s="1"/>
  <c r="G134" i="5"/>
  <c r="D134" i="5"/>
  <c r="E134" i="5" s="1"/>
  <c r="G133" i="5"/>
  <c r="E133" i="5"/>
  <c r="D133" i="5"/>
  <c r="C127" i="5"/>
  <c r="G127" i="5" s="1"/>
  <c r="G126" i="5"/>
  <c r="D126" i="5"/>
  <c r="E126" i="5" s="1"/>
  <c r="G125" i="5"/>
  <c r="D125" i="5"/>
  <c r="E125" i="5" s="1"/>
  <c r="G124" i="5"/>
  <c r="E124" i="5"/>
  <c r="D124" i="5"/>
  <c r="G123" i="5"/>
  <c r="D123" i="5"/>
  <c r="E123" i="5" s="1"/>
  <c r="G122" i="5"/>
  <c r="D122" i="5"/>
  <c r="E122" i="5" s="1"/>
  <c r="G121" i="5"/>
  <c r="D121" i="5"/>
  <c r="E121" i="5" s="1"/>
  <c r="G120" i="5"/>
  <c r="E120" i="5"/>
  <c r="D120" i="5"/>
  <c r="G119" i="5"/>
  <c r="D119" i="5"/>
  <c r="E119" i="5" s="1"/>
  <c r="G118" i="5"/>
  <c r="D118" i="5"/>
  <c r="E118" i="5" s="1"/>
  <c r="G117" i="5"/>
  <c r="D117" i="5"/>
  <c r="E117" i="5" s="1"/>
  <c r="G116" i="5"/>
  <c r="E116" i="5"/>
  <c r="D116" i="5"/>
  <c r="G111" i="5"/>
  <c r="D111" i="5"/>
  <c r="E111" i="5" s="1"/>
  <c r="G110" i="5"/>
  <c r="E110" i="5"/>
  <c r="D110" i="5"/>
  <c r="G109" i="5"/>
  <c r="E109" i="5"/>
  <c r="D109" i="5"/>
  <c r="G108" i="5"/>
  <c r="D108" i="5"/>
  <c r="E108" i="5" s="1"/>
  <c r="G107" i="5"/>
  <c r="D107" i="5"/>
  <c r="E107" i="5" s="1"/>
  <c r="G106" i="5"/>
  <c r="E106" i="5"/>
  <c r="D106" i="5"/>
  <c r="G105" i="5"/>
  <c r="E105" i="5"/>
  <c r="D105" i="5"/>
  <c r="G104" i="5"/>
  <c r="D104" i="5"/>
  <c r="E104" i="5" s="1"/>
  <c r="G103" i="5"/>
  <c r="D103" i="5"/>
  <c r="E103" i="5" s="1"/>
  <c r="G102" i="5"/>
  <c r="E102" i="5"/>
  <c r="D102" i="5"/>
  <c r="G101" i="5"/>
  <c r="E101" i="5"/>
  <c r="D101" i="5"/>
  <c r="G100" i="5"/>
  <c r="D100" i="5"/>
  <c r="E100" i="5" s="1"/>
  <c r="G99" i="5"/>
  <c r="D99" i="5"/>
  <c r="E99" i="5" s="1"/>
  <c r="C93" i="5"/>
  <c r="G93" i="5" s="1"/>
  <c r="G92" i="5"/>
  <c r="D92" i="5"/>
  <c r="E92" i="5" s="1"/>
  <c r="G91" i="5"/>
  <c r="D91" i="5"/>
  <c r="E91" i="5" s="1"/>
  <c r="G90" i="5"/>
  <c r="E90" i="5"/>
  <c r="D90" i="5"/>
  <c r="G89" i="5"/>
  <c r="D89" i="5"/>
  <c r="E89" i="5" s="1"/>
  <c r="G88" i="5"/>
  <c r="D88" i="5"/>
  <c r="E88" i="5" s="1"/>
  <c r="G87" i="5"/>
  <c r="D87" i="5"/>
  <c r="E87" i="5" s="1"/>
  <c r="G86" i="5"/>
  <c r="E86" i="5"/>
  <c r="D86" i="5"/>
  <c r="G85" i="5"/>
  <c r="D85" i="5"/>
  <c r="E85" i="5" s="1"/>
  <c r="G84" i="5"/>
  <c r="D84" i="5"/>
  <c r="E84" i="5" s="1"/>
  <c r="G83" i="5"/>
  <c r="D83" i="5"/>
  <c r="E83" i="5" s="1"/>
  <c r="G82" i="5"/>
  <c r="E82" i="5"/>
  <c r="D82" i="5"/>
  <c r="G77" i="5"/>
  <c r="D77" i="5"/>
  <c r="E77" i="5" s="1"/>
  <c r="G76" i="5"/>
  <c r="D76" i="5"/>
  <c r="E76" i="5" s="1"/>
  <c r="G75" i="5"/>
  <c r="E75" i="5"/>
  <c r="D75" i="5"/>
  <c r="G74" i="5"/>
  <c r="D74" i="5"/>
  <c r="E74" i="5" s="1"/>
  <c r="G73" i="5"/>
  <c r="D73" i="5"/>
  <c r="E73" i="5" s="1"/>
  <c r="G72" i="5"/>
  <c r="D72" i="5"/>
  <c r="E72" i="5" s="1"/>
  <c r="G71" i="5"/>
  <c r="E71" i="5"/>
  <c r="D71" i="5"/>
  <c r="G70" i="5"/>
  <c r="D70" i="5"/>
  <c r="E70" i="5" s="1"/>
  <c r="G69" i="5"/>
  <c r="D69" i="5"/>
  <c r="E69" i="5" s="1"/>
  <c r="G68" i="5"/>
  <c r="D68" i="5"/>
  <c r="E68" i="5" s="1"/>
  <c r="G67" i="5"/>
  <c r="E67" i="5"/>
  <c r="D67" i="5"/>
  <c r="G66" i="5"/>
  <c r="D66" i="5"/>
  <c r="E66" i="5" s="1"/>
  <c r="G65" i="5"/>
  <c r="D65" i="5"/>
  <c r="E65" i="5" s="1"/>
  <c r="G60" i="5"/>
  <c r="D60" i="5"/>
  <c r="E60" i="5" s="1"/>
  <c r="G59" i="5"/>
  <c r="D59" i="5"/>
  <c r="E59" i="5" s="1"/>
  <c r="F58" i="5"/>
  <c r="D58" i="5" s="1"/>
  <c r="E58" i="5" s="1"/>
  <c r="G57" i="5"/>
  <c r="E57" i="5"/>
  <c r="D57" i="5"/>
  <c r="G56" i="5"/>
  <c r="D56" i="5"/>
  <c r="E56" i="5" s="1"/>
  <c r="G55" i="5"/>
  <c r="D55" i="5"/>
  <c r="E55" i="5" s="1"/>
  <c r="G54" i="5"/>
  <c r="D54" i="5"/>
  <c r="E54" i="5" s="1"/>
  <c r="G53" i="5"/>
  <c r="E53" i="5"/>
  <c r="D53" i="5"/>
  <c r="G52" i="5"/>
  <c r="D52" i="5"/>
  <c r="E52" i="5" s="1"/>
  <c r="G51" i="5"/>
  <c r="D51" i="5"/>
  <c r="E51" i="5" s="1"/>
  <c r="G50" i="5"/>
  <c r="D50" i="5"/>
  <c r="E50" i="5" s="1"/>
  <c r="G49" i="5"/>
  <c r="E49" i="5"/>
  <c r="D49" i="5"/>
  <c r="G48" i="5"/>
  <c r="D48" i="5"/>
  <c r="E48" i="5" s="1"/>
  <c r="G43" i="5"/>
  <c r="D43" i="5"/>
  <c r="E43" i="5" s="1"/>
  <c r="G42" i="5"/>
  <c r="E42" i="5"/>
  <c r="D42" i="5"/>
  <c r="F41" i="5"/>
  <c r="G41" i="5" s="1"/>
  <c r="G40" i="5"/>
  <c r="E40" i="5"/>
  <c r="D40" i="5"/>
  <c r="G39" i="5"/>
  <c r="D39" i="5"/>
  <c r="E39" i="5" s="1"/>
  <c r="G38" i="5"/>
  <c r="D38" i="5"/>
  <c r="E38" i="5" s="1"/>
  <c r="G37" i="5"/>
  <c r="E37" i="5"/>
  <c r="D37" i="5"/>
  <c r="G36" i="5"/>
  <c r="E36" i="5"/>
  <c r="D36" i="5"/>
  <c r="G35" i="5"/>
  <c r="D35" i="5"/>
  <c r="E35" i="5" s="1"/>
  <c r="G34" i="5"/>
  <c r="D34" i="5"/>
  <c r="E34" i="5" s="1"/>
  <c r="G33" i="5"/>
  <c r="E33" i="5"/>
  <c r="D33" i="5"/>
  <c r="G32" i="5"/>
  <c r="E32" i="5"/>
  <c r="D32" i="5"/>
  <c r="G31" i="5"/>
  <c r="D31" i="5"/>
  <c r="E31" i="5" s="1"/>
  <c r="G26" i="5"/>
  <c r="D26" i="5"/>
  <c r="E26" i="5" s="1"/>
  <c r="G25" i="5"/>
  <c r="E25" i="5"/>
  <c r="D25" i="5"/>
  <c r="F24" i="5"/>
  <c r="D24" i="5" s="1"/>
  <c r="E24" i="5" s="1"/>
  <c r="G23" i="5"/>
  <c r="E23" i="5"/>
  <c r="D23" i="5"/>
  <c r="G22" i="5"/>
  <c r="D22" i="5"/>
  <c r="E22" i="5" s="1"/>
  <c r="G21" i="5"/>
  <c r="D21" i="5"/>
  <c r="E21" i="5" s="1"/>
  <c r="G20" i="5"/>
  <c r="D20" i="5"/>
  <c r="E20" i="5" s="1"/>
  <c r="G19" i="5"/>
  <c r="E19" i="5"/>
  <c r="D19" i="5"/>
  <c r="G18" i="5"/>
  <c r="D18" i="5"/>
  <c r="E18" i="5" s="1"/>
  <c r="G17" i="5"/>
  <c r="D17" i="5"/>
  <c r="E17" i="5" s="1"/>
  <c r="G16" i="5"/>
  <c r="E16" i="5"/>
  <c r="D16" i="5"/>
  <c r="G15" i="5"/>
  <c r="E15" i="5"/>
  <c r="D15" i="5"/>
  <c r="G14" i="5"/>
  <c r="D14" i="5"/>
  <c r="E14" i="5" s="1"/>
  <c r="G211" i="5" l="1"/>
  <c r="G209" i="5"/>
  <c r="C213" i="5"/>
  <c r="C196" i="5"/>
  <c r="D195" i="5"/>
  <c r="E195" i="5" s="1"/>
  <c r="G179" i="5"/>
  <c r="G177" i="5"/>
  <c r="G160" i="5"/>
  <c r="C145" i="5"/>
  <c r="D144" i="5"/>
  <c r="E144" i="5" s="1"/>
  <c r="C128" i="5"/>
  <c r="D127" i="5"/>
  <c r="E127" i="5" s="1"/>
  <c r="C94" i="5"/>
  <c r="D93" i="5"/>
  <c r="E93" i="5" s="1"/>
  <c r="G58" i="5"/>
  <c r="D41" i="5"/>
  <c r="E41" i="5" s="1"/>
  <c r="G24" i="5"/>
  <c r="D213" i="5" l="1"/>
  <c r="E213" i="5" s="1"/>
  <c r="G213" i="5"/>
  <c r="G196" i="5"/>
  <c r="D196" i="5"/>
  <c r="E196" i="5" s="1"/>
  <c r="G145" i="5"/>
  <c r="D145" i="5"/>
  <c r="E145" i="5" s="1"/>
  <c r="G128" i="5"/>
  <c r="D128" i="5"/>
  <c r="E128" i="5" s="1"/>
  <c r="G94" i="5"/>
  <c r="D94" i="5"/>
  <c r="E94" i="5" s="1"/>
  <c r="G213" i="4" l="1"/>
  <c r="D213" i="4"/>
  <c r="E213" i="4" s="1"/>
  <c r="G212" i="4"/>
  <c r="D212" i="4"/>
  <c r="E212" i="4" s="1"/>
  <c r="F211" i="4"/>
  <c r="G211" i="4" s="1"/>
  <c r="C211" i="4"/>
  <c r="D211" i="4" s="1"/>
  <c r="E211" i="4" s="1"/>
  <c r="G210" i="4"/>
  <c r="D210" i="4"/>
  <c r="E210" i="4" s="1"/>
  <c r="G209" i="4"/>
  <c r="E209" i="4"/>
  <c r="D209" i="4"/>
  <c r="G208" i="4"/>
  <c r="D208" i="4"/>
  <c r="E208" i="4" s="1"/>
  <c r="G207" i="4"/>
  <c r="D207" i="4"/>
  <c r="E207" i="4" s="1"/>
  <c r="G206" i="4"/>
  <c r="D206" i="4"/>
  <c r="E206" i="4" s="1"/>
  <c r="G205" i="4"/>
  <c r="E205" i="4"/>
  <c r="D205" i="4"/>
  <c r="G204" i="4"/>
  <c r="D204" i="4"/>
  <c r="E204" i="4" s="1"/>
  <c r="G203" i="4"/>
  <c r="D203" i="4"/>
  <c r="E203" i="4" s="1"/>
  <c r="G202" i="4"/>
  <c r="D202" i="4"/>
  <c r="E202" i="4" s="1"/>
  <c r="G201" i="4"/>
  <c r="E201" i="4"/>
  <c r="D201" i="4"/>
  <c r="G196" i="4"/>
  <c r="D196" i="4"/>
  <c r="E196" i="4" s="1"/>
  <c r="G195" i="4"/>
  <c r="D195" i="4"/>
  <c r="E195" i="4" s="1"/>
  <c r="F194" i="4"/>
  <c r="D194" i="4" s="1"/>
  <c r="E194" i="4" s="1"/>
  <c r="G193" i="4"/>
  <c r="E193" i="4"/>
  <c r="D193" i="4"/>
  <c r="G192" i="4"/>
  <c r="D192" i="4"/>
  <c r="E192" i="4" s="1"/>
  <c r="G191" i="4"/>
  <c r="D191" i="4"/>
  <c r="E191" i="4" s="1"/>
  <c r="G190" i="4"/>
  <c r="D190" i="4"/>
  <c r="E190" i="4" s="1"/>
  <c r="G189" i="4"/>
  <c r="E189" i="4"/>
  <c r="D189" i="4"/>
  <c r="G188" i="4"/>
  <c r="D188" i="4"/>
  <c r="E188" i="4" s="1"/>
  <c r="G187" i="4"/>
  <c r="D187" i="4"/>
  <c r="E187" i="4" s="1"/>
  <c r="G186" i="4"/>
  <c r="D186" i="4"/>
  <c r="E186" i="4" s="1"/>
  <c r="G185" i="4"/>
  <c r="E185" i="4"/>
  <c r="D185" i="4"/>
  <c r="G184" i="4"/>
  <c r="D184" i="4"/>
  <c r="E184" i="4" s="1"/>
  <c r="G179" i="4"/>
  <c r="D179" i="4"/>
  <c r="E179" i="4" s="1"/>
  <c r="G178" i="4"/>
  <c r="D178" i="4"/>
  <c r="E178" i="4" s="1"/>
  <c r="F177" i="4"/>
  <c r="D177" i="4" s="1"/>
  <c r="E177" i="4" s="1"/>
  <c r="G176" i="4"/>
  <c r="E176" i="4"/>
  <c r="D176" i="4"/>
  <c r="G175" i="4"/>
  <c r="D175" i="4"/>
  <c r="E175" i="4" s="1"/>
  <c r="G174" i="4"/>
  <c r="D174" i="4"/>
  <c r="E174" i="4" s="1"/>
  <c r="G173" i="4"/>
  <c r="D173" i="4"/>
  <c r="E173" i="4" s="1"/>
  <c r="G172" i="4"/>
  <c r="E172" i="4"/>
  <c r="D172" i="4"/>
  <c r="G171" i="4"/>
  <c r="D171" i="4"/>
  <c r="E171" i="4" s="1"/>
  <c r="G170" i="4"/>
  <c r="D170" i="4"/>
  <c r="E170" i="4" s="1"/>
  <c r="G169" i="4"/>
  <c r="D169" i="4"/>
  <c r="E169" i="4" s="1"/>
  <c r="G168" i="4"/>
  <c r="E168" i="4"/>
  <c r="D168" i="4"/>
  <c r="G167" i="4"/>
  <c r="D167" i="4"/>
  <c r="E167" i="4" s="1"/>
  <c r="G162" i="4"/>
  <c r="D162" i="4"/>
  <c r="E162" i="4" s="1"/>
  <c r="G161" i="4"/>
  <c r="E161" i="4"/>
  <c r="D161" i="4"/>
  <c r="F160" i="4"/>
  <c r="D160" i="4" s="1"/>
  <c r="E160" i="4" s="1"/>
  <c r="G159" i="4"/>
  <c r="D159" i="4"/>
  <c r="E159" i="4" s="1"/>
  <c r="G158" i="4"/>
  <c r="D158" i="4"/>
  <c r="E158" i="4" s="1"/>
  <c r="G157" i="4"/>
  <c r="D157" i="4"/>
  <c r="E157" i="4" s="1"/>
  <c r="G156" i="4"/>
  <c r="E156" i="4"/>
  <c r="D156" i="4"/>
  <c r="G155" i="4"/>
  <c r="D155" i="4"/>
  <c r="E155" i="4" s="1"/>
  <c r="G154" i="4"/>
  <c r="D154" i="4"/>
  <c r="E154" i="4" s="1"/>
  <c r="G153" i="4"/>
  <c r="D153" i="4"/>
  <c r="E153" i="4" s="1"/>
  <c r="G152" i="4"/>
  <c r="E152" i="4"/>
  <c r="D152" i="4"/>
  <c r="G151" i="4"/>
  <c r="D151" i="4"/>
  <c r="E151" i="4" s="1"/>
  <c r="G150" i="4"/>
  <c r="D150" i="4"/>
  <c r="E150" i="4" s="1"/>
  <c r="G145" i="4"/>
  <c r="D145" i="4"/>
  <c r="E145" i="4" s="1"/>
  <c r="G144" i="4"/>
  <c r="D144" i="4"/>
  <c r="E144" i="4" s="1"/>
  <c r="F143" i="4"/>
  <c r="D143" i="4" s="1"/>
  <c r="E143" i="4" s="1"/>
  <c r="G142" i="4"/>
  <c r="E142" i="4"/>
  <c r="D142" i="4"/>
  <c r="G141" i="4"/>
  <c r="D141" i="4"/>
  <c r="E141" i="4" s="1"/>
  <c r="G140" i="4"/>
  <c r="D140" i="4"/>
  <c r="E140" i="4" s="1"/>
  <c r="G139" i="4"/>
  <c r="D139" i="4"/>
  <c r="E139" i="4" s="1"/>
  <c r="G138" i="4"/>
  <c r="E138" i="4"/>
  <c r="D138" i="4"/>
  <c r="G137" i="4"/>
  <c r="D137" i="4"/>
  <c r="E137" i="4" s="1"/>
  <c r="G136" i="4"/>
  <c r="D136" i="4"/>
  <c r="E136" i="4" s="1"/>
  <c r="G135" i="4"/>
  <c r="D135" i="4"/>
  <c r="E135" i="4" s="1"/>
  <c r="G134" i="4"/>
  <c r="E134" i="4"/>
  <c r="D134" i="4"/>
  <c r="G133" i="4"/>
  <c r="D133" i="4"/>
  <c r="E133" i="4" s="1"/>
  <c r="G128" i="4"/>
  <c r="D128" i="4"/>
  <c r="E128" i="4" s="1"/>
  <c r="G127" i="4"/>
  <c r="E127" i="4"/>
  <c r="D127" i="4"/>
  <c r="F126" i="4"/>
  <c r="G126" i="4" s="1"/>
  <c r="G125" i="4"/>
  <c r="E125" i="4"/>
  <c r="D125" i="4"/>
  <c r="G124" i="4"/>
  <c r="D124" i="4"/>
  <c r="E124" i="4" s="1"/>
  <c r="G123" i="4"/>
  <c r="D123" i="4"/>
  <c r="E123" i="4" s="1"/>
  <c r="G122" i="4"/>
  <c r="E122" i="4"/>
  <c r="D122" i="4"/>
  <c r="G121" i="4"/>
  <c r="E121" i="4"/>
  <c r="D121" i="4"/>
  <c r="G120" i="4"/>
  <c r="D120" i="4"/>
  <c r="E120" i="4" s="1"/>
  <c r="G119" i="4"/>
  <c r="D119" i="4"/>
  <c r="E119" i="4" s="1"/>
  <c r="G118" i="4"/>
  <c r="E118" i="4"/>
  <c r="D118" i="4"/>
  <c r="G117" i="4"/>
  <c r="E117" i="4"/>
  <c r="D117" i="4"/>
  <c r="G116" i="4"/>
  <c r="D116" i="4"/>
  <c r="E116" i="4" s="1"/>
  <c r="G111" i="4"/>
  <c r="E111" i="4"/>
  <c r="D111" i="4"/>
  <c r="G110" i="4"/>
  <c r="D110" i="4"/>
  <c r="E110" i="4" s="1"/>
  <c r="F109" i="4"/>
  <c r="G109" i="4" s="1"/>
  <c r="D109" i="4"/>
  <c r="E109" i="4" s="1"/>
  <c r="G108" i="4"/>
  <c r="D108" i="4"/>
  <c r="E108" i="4" s="1"/>
  <c r="G107" i="4"/>
  <c r="D107" i="4"/>
  <c r="E107" i="4" s="1"/>
  <c r="G106" i="4"/>
  <c r="E106" i="4"/>
  <c r="D106" i="4"/>
  <c r="G105" i="4"/>
  <c r="D105" i="4"/>
  <c r="E105" i="4" s="1"/>
  <c r="G104" i="4"/>
  <c r="D104" i="4"/>
  <c r="E104" i="4" s="1"/>
  <c r="G103" i="4"/>
  <c r="D103" i="4"/>
  <c r="E103" i="4" s="1"/>
  <c r="G102" i="4"/>
  <c r="E102" i="4"/>
  <c r="D102" i="4"/>
  <c r="G101" i="4"/>
  <c r="D101" i="4"/>
  <c r="E101" i="4" s="1"/>
  <c r="G100" i="4"/>
  <c r="D100" i="4"/>
  <c r="E100" i="4" s="1"/>
  <c r="G99" i="4"/>
  <c r="D99" i="4"/>
  <c r="E99" i="4" s="1"/>
  <c r="G94" i="4"/>
  <c r="D94" i="4"/>
  <c r="E94" i="4" s="1"/>
  <c r="G93" i="4"/>
  <c r="D93" i="4"/>
  <c r="E93" i="4" s="1"/>
  <c r="F92" i="4"/>
  <c r="D92" i="4" s="1"/>
  <c r="E92" i="4" s="1"/>
  <c r="G91" i="4"/>
  <c r="E91" i="4"/>
  <c r="D91" i="4"/>
  <c r="G90" i="4"/>
  <c r="D90" i="4"/>
  <c r="E90" i="4" s="1"/>
  <c r="G89" i="4"/>
  <c r="D89" i="4"/>
  <c r="E89" i="4" s="1"/>
  <c r="G88" i="4"/>
  <c r="D88" i="4"/>
  <c r="E88" i="4" s="1"/>
  <c r="G87" i="4"/>
  <c r="E87" i="4"/>
  <c r="D87" i="4"/>
  <c r="G86" i="4"/>
  <c r="D86" i="4"/>
  <c r="E86" i="4" s="1"/>
  <c r="G85" i="4"/>
  <c r="D85" i="4"/>
  <c r="E85" i="4" s="1"/>
  <c r="G84" i="4"/>
  <c r="D84" i="4"/>
  <c r="E84" i="4" s="1"/>
  <c r="G83" i="4"/>
  <c r="E83" i="4"/>
  <c r="D83" i="4"/>
  <c r="G82" i="4"/>
  <c r="D82" i="4"/>
  <c r="E82" i="4" s="1"/>
  <c r="G77" i="4"/>
  <c r="D77" i="4"/>
  <c r="E77" i="4" s="1"/>
  <c r="G76" i="4"/>
  <c r="D76" i="4"/>
  <c r="E76" i="4" s="1"/>
  <c r="F75" i="4"/>
  <c r="D75" i="4" s="1"/>
  <c r="E75" i="4" s="1"/>
  <c r="G74" i="4"/>
  <c r="E74" i="4"/>
  <c r="D74" i="4"/>
  <c r="G73" i="4"/>
  <c r="D73" i="4"/>
  <c r="E73" i="4" s="1"/>
  <c r="G72" i="4"/>
  <c r="D72" i="4"/>
  <c r="E72" i="4" s="1"/>
  <c r="G71" i="4"/>
  <c r="D71" i="4"/>
  <c r="E71" i="4" s="1"/>
  <c r="G70" i="4"/>
  <c r="E70" i="4"/>
  <c r="D70" i="4"/>
  <c r="G69" i="4"/>
  <c r="D69" i="4"/>
  <c r="E69" i="4" s="1"/>
  <c r="G68" i="4"/>
  <c r="D68" i="4"/>
  <c r="E68" i="4" s="1"/>
  <c r="G67" i="4"/>
  <c r="D67" i="4"/>
  <c r="E67" i="4" s="1"/>
  <c r="G66" i="4"/>
  <c r="E66" i="4"/>
  <c r="D66" i="4"/>
  <c r="G65" i="4"/>
  <c r="D65" i="4"/>
  <c r="E65" i="4" s="1"/>
  <c r="F60" i="4"/>
  <c r="G60" i="4" s="1"/>
  <c r="E60" i="4"/>
  <c r="G59" i="4"/>
  <c r="F59" i="4"/>
  <c r="E59" i="4"/>
  <c r="F58" i="4"/>
  <c r="G58" i="4" s="1"/>
  <c r="D58" i="4"/>
  <c r="E58" i="4" s="1"/>
  <c r="F57" i="4"/>
  <c r="G57" i="4" s="1"/>
  <c r="E57" i="4"/>
  <c r="F56" i="4"/>
  <c r="G56" i="4" s="1"/>
  <c r="E56" i="4"/>
  <c r="F55" i="4"/>
  <c r="G55" i="4" s="1"/>
  <c r="E55" i="4"/>
  <c r="G54" i="4"/>
  <c r="F54" i="4"/>
  <c r="E54" i="4"/>
  <c r="F53" i="4"/>
  <c r="G53" i="4" s="1"/>
  <c r="E53" i="4"/>
  <c r="F52" i="4"/>
  <c r="G52" i="4" s="1"/>
  <c r="E52" i="4"/>
  <c r="F51" i="4"/>
  <c r="G51" i="4" s="1"/>
  <c r="E51" i="4"/>
  <c r="G50" i="4"/>
  <c r="F50" i="4"/>
  <c r="E50" i="4"/>
  <c r="F49" i="4"/>
  <c r="G49" i="4" s="1"/>
  <c r="E49" i="4"/>
  <c r="F48" i="4"/>
  <c r="G48" i="4" s="1"/>
  <c r="E48" i="4"/>
  <c r="F43" i="4"/>
  <c r="G43" i="4" s="1"/>
  <c r="E43" i="4"/>
  <c r="G42" i="4"/>
  <c r="F42" i="4"/>
  <c r="E42" i="4"/>
  <c r="F41" i="4"/>
  <c r="G41" i="4" s="1"/>
  <c r="D41" i="4"/>
  <c r="E41" i="4" s="1"/>
  <c r="F40" i="4"/>
  <c r="G40" i="4" s="1"/>
  <c r="E40" i="4"/>
  <c r="F39" i="4"/>
  <c r="G39" i="4" s="1"/>
  <c r="E39" i="4"/>
  <c r="F38" i="4"/>
  <c r="G38" i="4" s="1"/>
  <c r="E38" i="4"/>
  <c r="G37" i="4"/>
  <c r="F37" i="4"/>
  <c r="E37" i="4"/>
  <c r="F36" i="4"/>
  <c r="G36" i="4" s="1"/>
  <c r="E36" i="4"/>
  <c r="F35" i="4"/>
  <c r="G35" i="4" s="1"/>
  <c r="E35" i="4"/>
  <c r="F34" i="4"/>
  <c r="G34" i="4" s="1"/>
  <c r="E34" i="4"/>
  <c r="G33" i="4"/>
  <c r="F33" i="4"/>
  <c r="E33" i="4"/>
  <c r="F32" i="4"/>
  <c r="G32" i="4" s="1"/>
  <c r="E32" i="4"/>
  <c r="F31" i="4"/>
  <c r="G31" i="4" s="1"/>
  <c r="E31" i="4"/>
  <c r="F26" i="4"/>
  <c r="G26" i="4" s="1"/>
  <c r="E26" i="4"/>
  <c r="G25" i="4"/>
  <c r="F25" i="4"/>
  <c r="E25" i="4"/>
  <c r="F24" i="4"/>
  <c r="G24" i="4" s="1"/>
  <c r="D24" i="4"/>
  <c r="E24" i="4" s="1"/>
  <c r="F23" i="4"/>
  <c r="G23" i="4" s="1"/>
  <c r="D23" i="4"/>
  <c r="E23" i="4" s="1"/>
  <c r="F22" i="4"/>
  <c r="G22" i="4" s="1"/>
  <c r="E22" i="4"/>
  <c r="F21" i="4"/>
  <c r="G21" i="4" s="1"/>
  <c r="E21" i="4"/>
  <c r="F20" i="4"/>
  <c r="G20" i="4" s="1"/>
  <c r="E20" i="4"/>
  <c r="G19" i="4"/>
  <c r="F19" i="4"/>
  <c r="E19" i="4"/>
  <c r="F18" i="4"/>
  <c r="G18" i="4" s="1"/>
  <c r="E18" i="4"/>
  <c r="F17" i="4"/>
  <c r="G17" i="4" s="1"/>
  <c r="E17" i="4"/>
  <c r="F16" i="4"/>
  <c r="G16" i="4" s="1"/>
  <c r="E16" i="4"/>
  <c r="G15" i="4"/>
  <c r="F15" i="4"/>
  <c r="E15" i="4"/>
  <c r="F14" i="4"/>
  <c r="G14" i="4" s="1"/>
  <c r="E14" i="4"/>
  <c r="G194" i="4" l="1"/>
  <c r="G177" i="4"/>
  <c r="G160" i="4"/>
  <c r="G143" i="4"/>
  <c r="D126" i="4"/>
  <c r="E126" i="4" s="1"/>
  <c r="G92" i="4"/>
  <c r="G75" i="4"/>
  <c r="G213" i="3" l="1"/>
  <c r="D213" i="3"/>
  <c r="E213" i="3" s="1"/>
  <c r="G212" i="3"/>
  <c r="D212" i="3"/>
  <c r="E212" i="3" s="1"/>
  <c r="F211" i="3"/>
  <c r="D211" i="3" s="1"/>
  <c r="E211" i="3" s="1"/>
  <c r="G210" i="3"/>
  <c r="E210" i="3"/>
  <c r="D210" i="3"/>
  <c r="G209" i="3"/>
  <c r="D209" i="3"/>
  <c r="E209" i="3" s="1"/>
  <c r="G208" i="3"/>
  <c r="D208" i="3"/>
  <c r="E208" i="3" s="1"/>
  <c r="G207" i="3"/>
  <c r="D207" i="3"/>
  <c r="E207" i="3" s="1"/>
  <c r="G206" i="3"/>
  <c r="E206" i="3"/>
  <c r="D206" i="3"/>
  <c r="G205" i="3"/>
  <c r="D205" i="3"/>
  <c r="E205" i="3" s="1"/>
  <c r="G204" i="3"/>
  <c r="D204" i="3"/>
  <c r="E204" i="3" s="1"/>
  <c r="G203" i="3"/>
  <c r="D203" i="3"/>
  <c r="E203" i="3" s="1"/>
  <c r="G202" i="3"/>
  <c r="E202" i="3"/>
  <c r="D202" i="3"/>
  <c r="G201" i="3"/>
  <c r="D201" i="3"/>
  <c r="E201" i="3" s="1"/>
  <c r="G196" i="3"/>
  <c r="D196" i="3"/>
  <c r="E196" i="3" s="1"/>
  <c r="G195" i="3"/>
  <c r="E195" i="3"/>
  <c r="D195" i="3"/>
  <c r="F194" i="3"/>
  <c r="D194" i="3" s="1"/>
  <c r="E194" i="3" s="1"/>
  <c r="G193" i="3"/>
  <c r="D193" i="3"/>
  <c r="E193" i="3" s="1"/>
  <c r="G192" i="3"/>
  <c r="D192" i="3"/>
  <c r="E192" i="3" s="1"/>
  <c r="G191" i="3"/>
  <c r="D191" i="3"/>
  <c r="E191" i="3" s="1"/>
  <c r="G190" i="3"/>
  <c r="E190" i="3"/>
  <c r="D190" i="3"/>
  <c r="G189" i="3"/>
  <c r="D189" i="3"/>
  <c r="E189" i="3" s="1"/>
  <c r="G188" i="3"/>
  <c r="D188" i="3"/>
  <c r="E188" i="3" s="1"/>
  <c r="G187" i="3"/>
  <c r="D187" i="3"/>
  <c r="E187" i="3" s="1"/>
  <c r="G186" i="3"/>
  <c r="E186" i="3"/>
  <c r="D186" i="3"/>
  <c r="G185" i="3"/>
  <c r="D185" i="3"/>
  <c r="E185" i="3" s="1"/>
  <c r="G184" i="3"/>
  <c r="D184" i="3"/>
  <c r="E184" i="3" s="1"/>
  <c r="G179" i="3"/>
  <c r="D179" i="3"/>
  <c r="E179" i="3" s="1"/>
  <c r="G178" i="3"/>
  <c r="E178" i="3"/>
  <c r="D178" i="3"/>
  <c r="F177" i="3"/>
  <c r="D177" i="3" s="1"/>
  <c r="E177" i="3" s="1"/>
  <c r="G176" i="3"/>
  <c r="D176" i="3"/>
  <c r="E176" i="3" s="1"/>
  <c r="G175" i="3"/>
  <c r="D175" i="3"/>
  <c r="E175" i="3" s="1"/>
  <c r="G174" i="3"/>
  <c r="D174" i="3"/>
  <c r="E174" i="3" s="1"/>
  <c r="G173" i="3"/>
  <c r="E173" i="3"/>
  <c r="D173" i="3"/>
  <c r="G172" i="3"/>
  <c r="D172" i="3"/>
  <c r="E172" i="3" s="1"/>
  <c r="G171" i="3"/>
  <c r="D171" i="3"/>
  <c r="E171" i="3" s="1"/>
  <c r="G170" i="3"/>
  <c r="D170" i="3"/>
  <c r="E170" i="3" s="1"/>
  <c r="G169" i="3"/>
  <c r="E169" i="3"/>
  <c r="D169" i="3"/>
  <c r="G168" i="3"/>
  <c r="D168" i="3"/>
  <c r="E168" i="3" s="1"/>
  <c r="G167" i="3"/>
  <c r="D167" i="3"/>
  <c r="E167" i="3" s="1"/>
  <c r="G162" i="3"/>
  <c r="D162" i="3"/>
  <c r="E162" i="3" s="1"/>
  <c r="G161" i="3"/>
  <c r="D161" i="3"/>
  <c r="E161" i="3" s="1"/>
  <c r="F160" i="3"/>
  <c r="D160" i="3" s="1"/>
  <c r="E160" i="3" s="1"/>
  <c r="G159" i="3"/>
  <c r="E159" i="3"/>
  <c r="D159" i="3"/>
  <c r="G158" i="3"/>
  <c r="D158" i="3"/>
  <c r="E158" i="3" s="1"/>
  <c r="G157" i="3"/>
  <c r="D157" i="3"/>
  <c r="E157" i="3" s="1"/>
  <c r="G156" i="3"/>
  <c r="D156" i="3"/>
  <c r="E156" i="3" s="1"/>
  <c r="G155" i="3"/>
  <c r="E155" i="3"/>
  <c r="D155" i="3"/>
  <c r="G154" i="3"/>
  <c r="D154" i="3"/>
  <c r="E154" i="3" s="1"/>
  <c r="G153" i="3"/>
  <c r="D153" i="3"/>
  <c r="E153" i="3" s="1"/>
  <c r="G152" i="3"/>
  <c r="D152" i="3"/>
  <c r="E152" i="3" s="1"/>
  <c r="G151" i="3"/>
  <c r="E151" i="3"/>
  <c r="D151" i="3"/>
  <c r="G150" i="3"/>
  <c r="D150" i="3"/>
  <c r="E150" i="3" s="1"/>
  <c r="G145" i="3"/>
  <c r="D145" i="3"/>
  <c r="E145" i="3" s="1"/>
  <c r="G144" i="3"/>
  <c r="D144" i="3"/>
  <c r="E144" i="3" s="1"/>
  <c r="F143" i="3"/>
  <c r="D143" i="3" s="1"/>
  <c r="E143" i="3" s="1"/>
  <c r="G142" i="3"/>
  <c r="E142" i="3"/>
  <c r="D142" i="3"/>
  <c r="G141" i="3"/>
  <c r="D141" i="3"/>
  <c r="E141" i="3" s="1"/>
  <c r="G140" i="3"/>
  <c r="D140" i="3"/>
  <c r="E140" i="3" s="1"/>
  <c r="G139" i="3"/>
  <c r="D139" i="3"/>
  <c r="E139" i="3" s="1"/>
  <c r="G138" i="3"/>
  <c r="E138" i="3"/>
  <c r="D138" i="3"/>
  <c r="G137" i="3"/>
  <c r="D137" i="3"/>
  <c r="E137" i="3" s="1"/>
  <c r="G136" i="3"/>
  <c r="D136" i="3"/>
  <c r="E136" i="3" s="1"/>
  <c r="G135" i="3"/>
  <c r="D135" i="3"/>
  <c r="E135" i="3" s="1"/>
  <c r="G134" i="3"/>
  <c r="E134" i="3"/>
  <c r="D134" i="3"/>
  <c r="G133" i="3"/>
  <c r="D133" i="3"/>
  <c r="E133" i="3" s="1"/>
  <c r="G128" i="3"/>
  <c r="D128" i="3"/>
  <c r="E128" i="3" s="1"/>
  <c r="G127" i="3"/>
  <c r="D127" i="3"/>
  <c r="E127" i="3" s="1"/>
  <c r="F126" i="3"/>
  <c r="D126" i="3" s="1"/>
  <c r="E126" i="3" s="1"/>
  <c r="G125" i="3"/>
  <c r="E125" i="3"/>
  <c r="D125" i="3"/>
  <c r="G124" i="3"/>
  <c r="D124" i="3"/>
  <c r="E124" i="3" s="1"/>
  <c r="G123" i="3"/>
  <c r="D123" i="3"/>
  <c r="E123" i="3" s="1"/>
  <c r="G122" i="3"/>
  <c r="D122" i="3"/>
  <c r="E122" i="3" s="1"/>
  <c r="G121" i="3"/>
  <c r="E121" i="3"/>
  <c r="D121" i="3"/>
  <c r="G120" i="3"/>
  <c r="D120" i="3"/>
  <c r="E120" i="3" s="1"/>
  <c r="G119" i="3"/>
  <c r="D119" i="3"/>
  <c r="E119" i="3" s="1"/>
  <c r="G118" i="3"/>
  <c r="D118" i="3"/>
  <c r="E118" i="3" s="1"/>
  <c r="G117" i="3"/>
  <c r="E117" i="3"/>
  <c r="D117" i="3"/>
  <c r="G116" i="3"/>
  <c r="D116" i="3"/>
  <c r="E116" i="3" s="1"/>
  <c r="G111" i="3"/>
  <c r="E111" i="3"/>
  <c r="D111" i="3"/>
  <c r="G110" i="3"/>
  <c r="D110" i="3"/>
  <c r="E110" i="3" s="1"/>
  <c r="F109" i="3"/>
  <c r="G109" i="3" s="1"/>
  <c r="D109" i="3"/>
  <c r="E109" i="3" s="1"/>
  <c r="G108" i="3"/>
  <c r="D108" i="3"/>
  <c r="E108" i="3" s="1"/>
  <c r="G107" i="3"/>
  <c r="D107" i="3"/>
  <c r="E107" i="3" s="1"/>
  <c r="G106" i="3"/>
  <c r="E106" i="3"/>
  <c r="D106" i="3"/>
  <c r="G105" i="3"/>
  <c r="D105" i="3"/>
  <c r="E105" i="3" s="1"/>
  <c r="G104" i="3"/>
  <c r="D104" i="3"/>
  <c r="E104" i="3" s="1"/>
  <c r="G103" i="3"/>
  <c r="D103" i="3"/>
  <c r="E103" i="3" s="1"/>
  <c r="G102" i="3"/>
  <c r="E102" i="3"/>
  <c r="D102" i="3"/>
  <c r="G101" i="3"/>
  <c r="D101" i="3"/>
  <c r="E101" i="3" s="1"/>
  <c r="G100" i="3"/>
  <c r="D100" i="3"/>
  <c r="E100" i="3" s="1"/>
  <c r="G99" i="3"/>
  <c r="D99" i="3"/>
  <c r="E99" i="3" s="1"/>
  <c r="G94" i="3"/>
  <c r="D94" i="3"/>
  <c r="E94" i="3" s="1"/>
  <c r="G93" i="3"/>
  <c r="E93" i="3"/>
  <c r="D93" i="3"/>
  <c r="F92" i="3"/>
  <c r="G92" i="3" s="1"/>
  <c r="G91" i="3"/>
  <c r="E91" i="3"/>
  <c r="D91" i="3"/>
  <c r="G90" i="3"/>
  <c r="D90" i="3"/>
  <c r="E90" i="3" s="1"/>
  <c r="G89" i="3"/>
  <c r="D89" i="3"/>
  <c r="E89" i="3" s="1"/>
  <c r="G88" i="3"/>
  <c r="E88" i="3"/>
  <c r="D88" i="3"/>
  <c r="G87" i="3"/>
  <c r="E87" i="3"/>
  <c r="D87" i="3"/>
  <c r="G86" i="3"/>
  <c r="D86" i="3"/>
  <c r="E86" i="3" s="1"/>
  <c r="G85" i="3"/>
  <c r="D85" i="3"/>
  <c r="E85" i="3" s="1"/>
  <c r="G84" i="3"/>
  <c r="E84" i="3"/>
  <c r="D84" i="3"/>
  <c r="G83" i="3"/>
  <c r="E83" i="3"/>
  <c r="D83" i="3"/>
  <c r="G82" i="3"/>
  <c r="D82" i="3"/>
  <c r="E82" i="3" s="1"/>
  <c r="G77" i="3"/>
  <c r="E77" i="3"/>
  <c r="D77" i="3"/>
  <c r="G76" i="3"/>
  <c r="D76" i="3"/>
  <c r="E76" i="3" s="1"/>
  <c r="F75" i="3"/>
  <c r="G75" i="3" s="1"/>
  <c r="D75" i="3"/>
  <c r="E75" i="3" s="1"/>
  <c r="G74" i="3"/>
  <c r="D74" i="3"/>
  <c r="E74" i="3" s="1"/>
  <c r="G73" i="3"/>
  <c r="D73" i="3"/>
  <c r="E73" i="3" s="1"/>
  <c r="G72" i="3"/>
  <c r="E72" i="3"/>
  <c r="D72" i="3"/>
  <c r="G71" i="3"/>
  <c r="D71" i="3"/>
  <c r="E71" i="3" s="1"/>
  <c r="G70" i="3"/>
  <c r="D70" i="3"/>
  <c r="E70" i="3" s="1"/>
  <c r="G69" i="3"/>
  <c r="D69" i="3"/>
  <c r="E69" i="3" s="1"/>
  <c r="G68" i="3"/>
  <c r="E68" i="3"/>
  <c r="D68" i="3"/>
  <c r="G67" i="3"/>
  <c r="D67" i="3"/>
  <c r="E67" i="3" s="1"/>
  <c r="G66" i="3"/>
  <c r="D66" i="3"/>
  <c r="E66" i="3" s="1"/>
  <c r="G65" i="3"/>
  <c r="D65" i="3"/>
  <c r="E65" i="3" s="1"/>
  <c r="G60" i="3"/>
  <c r="D60" i="3"/>
  <c r="E60" i="3" s="1"/>
  <c r="G59" i="3"/>
  <c r="E59" i="3"/>
  <c r="D59" i="3"/>
  <c r="F58" i="3"/>
  <c r="D58" i="3" s="1"/>
  <c r="E58" i="3" s="1"/>
  <c r="G57" i="3"/>
  <c r="E57" i="3"/>
  <c r="D57" i="3"/>
  <c r="G56" i="3"/>
  <c r="D56" i="3"/>
  <c r="E56" i="3" s="1"/>
  <c r="G55" i="3"/>
  <c r="D55" i="3"/>
  <c r="E55" i="3" s="1"/>
  <c r="G54" i="3"/>
  <c r="E54" i="3"/>
  <c r="D54" i="3"/>
  <c r="G53" i="3"/>
  <c r="E53" i="3"/>
  <c r="D53" i="3"/>
  <c r="G52" i="3"/>
  <c r="D52" i="3"/>
  <c r="E52" i="3" s="1"/>
  <c r="G51" i="3"/>
  <c r="D51" i="3"/>
  <c r="E51" i="3" s="1"/>
  <c r="G50" i="3"/>
  <c r="E50" i="3"/>
  <c r="D50" i="3"/>
  <c r="G49" i="3"/>
  <c r="E49" i="3"/>
  <c r="D49" i="3"/>
  <c r="G48" i="3"/>
  <c r="D48" i="3"/>
  <c r="E48" i="3" s="1"/>
  <c r="G43" i="3"/>
  <c r="D43" i="3"/>
  <c r="E43" i="3" s="1"/>
  <c r="G42" i="3"/>
  <c r="D42" i="3"/>
  <c r="E42" i="3" s="1"/>
  <c r="F41" i="3"/>
  <c r="D41" i="3" s="1"/>
  <c r="E41" i="3" s="1"/>
  <c r="G40" i="3"/>
  <c r="E40" i="3"/>
  <c r="D40" i="3"/>
  <c r="G39" i="3"/>
  <c r="D39" i="3"/>
  <c r="E39" i="3" s="1"/>
  <c r="G38" i="3"/>
  <c r="D38" i="3"/>
  <c r="E38" i="3" s="1"/>
  <c r="G37" i="3"/>
  <c r="D37" i="3"/>
  <c r="E37" i="3" s="1"/>
  <c r="G36" i="3"/>
  <c r="E36" i="3"/>
  <c r="D36" i="3"/>
  <c r="G35" i="3"/>
  <c r="D35" i="3"/>
  <c r="E35" i="3" s="1"/>
  <c r="G34" i="3"/>
  <c r="D34" i="3"/>
  <c r="E34" i="3" s="1"/>
  <c r="G33" i="3"/>
  <c r="D33" i="3"/>
  <c r="E33" i="3" s="1"/>
  <c r="G32" i="3"/>
  <c r="E32" i="3"/>
  <c r="D32" i="3"/>
  <c r="G31" i="3"/>
  <c r="D31" i="3"/>
  <c r="E31" i="3" s="1"/>
  <c r="F26" i="3"/>
  <c r="G26" i="3" s="1"/>
  <c r="E26" i="3"/>
  <c r="G25" i="3"/>
  <c r="F25" i="3"/>
  <c r="E25" i="3"/>
  <c r="F24" i="3"/>
  <c r="G24" i="3" s="1"/>
  <c r="D24" i="3"/>
  <c r="E24" i="3" s="1"/>
  <c r="F23" i="3"/>
  <c r="G23" i="3" s="1"/>
  <c r="E23" i="3"/>
  <c r="F22" i="3"/>
  <c r="G22" i="3" s="1"/>
  <c r="E22" i="3"/>
  <c r="F21" i="3"/>
  <c r="G21" i="3" s="1"/>
  <c r="E21" i="3"/>
  <c r="G20" i="3"/>
  <c r="F20" i="3"/>
  <c r="E20" i="3"/>
  <c r="F19" i="3"/>
  <c r="G19" i="3" s="1"/>
  <c r="E19" i="3"/>
  <c r="F18" i="3"/>
  <c r="G18" i="3" s="1"/>
  <c r="E18" i="3"/>
  <c r="F17" i="3"/>
  <c r="G17" i="3" s="1"/>
  <c r="E17" i="3"/>
  <c r="G16" i="3"/>
  <c r="F16" i="3"/>
  <c r="E16" i="3"/>
  <c r="F15" i="3"/>
  <c r="G15" i="3" s="1"/>
  <c r="E15" i="3"/>
  <c r="F14" i="3"/>
  <c r="G14" i="3" s="1"/>
  <c r="E14" i="3"/>
  <c r="G211" i="3" l="1"/>
  <c r="G194" i="3"/>
  <c r="G177" i="3"/>
  <c r="G160" i="3"/>
  <c r="G143" i="3"/>
  <c r="G126" i="3"/>
  <c r="D92" i="3"/>
  <c r="E92" i="3" s="1"/>
  <c r="G58" i="3"/>
  <c r="G41" i="3"/>
  <c r="G26" i="2" l="1"/>
  <c r="D26" i="2"/>
  <c r="E26" i="2" s="1"/>
  <c r="G25" i="2"/>
  <c r="D25" i="2"/>
  <c r="E25" i="2" s="1"/>
  <c r="F24" i="2"/>
  <c r="D24" i="2" s="1"/>
  <c r="E24" i="2" s="1"/>
  <c r="G23" i="2"/>
  <c r="E23" i="2"/>
  <c r="D23" i="2"/>
  <c r="G22" i="2"/>
  <c r="D22" i="2"/>
  <c r="E22" i="2" s="1"/>
  <c r="G21" i="2"/>
  <c r="D21" i="2"/>
  <c r="E21" i="2" s="1"/>
  <c r="G20" i="2"/>
  <c r="D20" i="2"/>
  <c r="E20" i="2" s="1"/>
  <c r="G19" i="2"/>
  <c r="E19" i="2"/>
  <c r="D19" i="2"/>
  <c r="G18" i="2"/>
  <c r="D18" i="2"/>
  <c r="E18" i="2" s="1"/>
  <c r="F17" i="2"/>
  <c r="G17" i="2" s="1"/>
  <c r="D17" i="2"/>
  <c r="E17" i="2" s="1"/>
  <c r="G16" i="2"/>
  <c r="D16" i="2"/>
  <c r="E16" i="2" s="1"/>
  <c r="G15" i="2"/>
  <c r="D15" i="2"/>
  <c r="E15" i="2" s="1"/>
  <c r="G14" i="2"/>
  <c r="E14" i="2"/>
  <c r="D14" i="2"/>
  <c r="G43" i="2"/>
  <c r="D43" i="2"/>
  <c r="E43" i="2" s="1"/>
  <c r="G42" i="2"/>
  <c r="D42" i="2"/>
  <c r="E42" i="2" s="1"/>
  <c r="F41" i="2"/>
  <c r="D41" i="2" s="1"/>
  <c r="E41" i="2" s="1"/>
  <c r="G40" i="2"/>
  <c r="E40" i="2"/>
  <c r="D40" i="2"/>
  <c r="G39" i="2"/>
  <c r="D39" i="2"/>
  <c r="E39" i="2" s="1"/>
  <c r="G38" i="2"/>
  <c r="D38" i="2"/>
  <c r="E38" i="2" s="1"/>
  <c r="G37" i="2"/>
  <c r="D37" i="2"/>
  <c r="E37" i="2" s="1"/>
  <c r="G36" i="2"/>
  <c r="E36" i="2"/>
  <c r="D36" i="2"/>
  <c r="G35" i="2"/>
  <c r="D35" i="2"/>
  <c r="E35" i="2" s="1"/>
  <c r="F34" i="2"/>
  <c r="G34" i="2" s="1"/>
  <c r="D34" i="2"/>
  <c r="E34" i="2" s="1"/>
  <c r="G33" i="2"/>
  <c r="D33" i="2"/>
  <c r="E33" i="2" s="1"/>
  <c r="G32" i="2"/>
  <c r="D32" i="2"/>
  <c r="E32" i="2" s="1"/>
  <c r="G31" i="2"/>
  <c r="E31" i="2"/>
  <c r="D31" i="2"/>
  <c r="G60" i="2"/>
  <c r="D60" i="2"/>
  <c r="E60" i="2" s="1"/>
  <c r="G59" i="2"/>
  <c r="E59" i="2"/>
  <c r="D59" i="2"/>
  <c r="F58" i="2"/>
  <c r="D58" i="2" s="1"/>
  <c r="E58" i="2" s="1"/>
  <c r="G57" i="2"/>
  <c r="E57" i="2"/>
  <c r="D57" i="2"/>
  <c r="G56" i="2"/>
  <c r="D56" i="2"/>
  <c r="E56" i="2" s="1"/>
  <c r="G55" i="2"/>
  <c r="D55" i="2"/>
  <c r="E55" i="2" s="1"/>
  <c r="G54" i="2"/>
  <c r="E54" i="2"/>
  <c r="D54" i="2"/>
  <c r="G53" i="2"/>
  <c r="E53" i="2"/>
  <c r="D53" i="2"/>
  <c r="G52" i="2"/>
  <c r="D52" i="2"/>
  <c r="E52" i="2" s="1"/>
  <c r="G51" i="2"/>
  <c r="F51" i="2"/>
  <c r="D51" i="2"/>
  <c r="E51" i="2" s="1"/>
  <c r="G50" i="2"/>
  <c r="D50" i="2"/>
  <c r="E50" i="2" s="1"/>
  <c r="G49" i="2"/>
  <c r="E49" i="2"/>
  <c r="D49" i="2"/>
  <c r="G48" i="2"/>
  <c r="E48" i="2"/>
  <c r="D48" i="2"/>
  <c r="G77" i="2"/>
  <c r="E77" i="2"/>
  <c r="D77" i="2"/>
  <c r="G76" i="2"/>
  <c r="D76" i="2"/>
  <c r="E76" i="2" s="1"/>
  <c r="F75" i="2"/>
  <c r="G75" i="2" s="1"/>
  <c r="D75" i="2"/>
  <c r="E75" i="2" s="1"/>
  <c r="G74" i="2"/>
  <c r="D74" i="2"/>
  <c r="E74" i="2" s="1"/>
  <c r="G73" i="2"/>
  <c r="D73" i="2"/>
  <c r="E73" i="2" s="1"/>
  <c r="G72" i="2"/>
  <c r="E72" i="2"/>
  <c r="D72" i="2"/>
  <c r="G71" i="2"/>
  <c r="D71" i="2"/>
  <c r="E71" i="2" s="1"/>
  <c r="G70" i="2"/>
  <c r="D70" i="2"/>
  <c r="E70" i="2" s="1"/>
  <c r="G69" i="2"/>
  <c r="D69" i="2"/>
  <c r="E69" i="2" s="1"/>
  <c r="F68" i="2"/>
  <c r="D68" i="2" s="1"/>
  <c r="E68" i="2" s="1"/>
  <c r="G67" i="2"/>
  <c r="E67" i="2"/>
  <c r="D67" i="2"/>
  <c r="G66" i="2"/>
  <c r="D66" i="2"/>
  <c r="E66" i="2" s="1"/>
  <c r="G65" i="2"/>
  <c r="D65" i="2"/>
  <c r="E65" i="2" s="1"/>
  <c r="G94" i="2"/>
  <c r="D94" i="2"/>
  <c r="E94" i="2" s="1"/>
  <c r="G93" i="2"/>
  <c r="D93" i="2"/>
  <c r="E93" i="2" s="1"/>
  <c r="F92" i="2"/>
  <c r="D92" i="2" s="1"/>
  <c r="E92" i="2" s="1"/>
  <c r="G91" i="2"/>
  <c r="E91" i="2"/>
  <c r="D91" i="2"/>
  <c r="G90" i="2"/>
  <c r="D90" i="2"/>
  <c r="E90" i="2" s="1"/>
  <c r="G89" i="2"/>
  <c r="D89" i="2"/>
  <c r="E89" i="2" s="1"/>
  <c r="G88" i="2"/>
  <c r="D88" i="2"/>
  <c r="E88" i="2" s="1"/>
  <c r="G87" i="2"/>
  <c r="E87" i="2"/>
  <c r="D87" i="2"/>
  <c r="G86" i="2"/>
  <c r="D86" i="2"/>
  <c r="E86" i="2" s="1"/>
  <c r="F85" i="2"/>
  <c r="G85" i="2" s="1"/>
  <c r="D85" i="2"/>
  <c r="E85" i="2" s="1"/>
  <c r="G84" i="2"/>
  <c r="D84" i="2"/>
  <c r="E84" i="2" s="1"/>
  <c r="G83" i="2"/>
  <c r="D83" i="2"/>
  <c r="E83" i="2" s="1"/>
  <c r="G82" i="2"/>
  <c r="E82" i="2"/>
  <c r="D82" i="2"/>
  <c r="G111" i="2"/>
  <c r="D111" i="2"/>
  <c r="E111" i="2" s="1"/>
  <c r="G110" i="2"/>
  <c r="D110" i="2"/>
  <c r="E110" i="2" s="1"/>
  <c r="F109" i="2"/>
  <c r="D109" i="2" s="1"/>
  <c r="E109" i="2" s="1"/>
  <c r="G108" i="2"/>
  <c r="E108" i="2"/>
  <c r="D108" i="2"/>
  <c r="G107" i="2"/>
  <c r="D107" i="2"/>
  <c r="E107" i="2" s="1"/>
  <c r="G106" i="2"/>
  <c r="D106" i="2"/>
  <c r="E106" i="2" s="1"/>
  <c r="G105" i="2"/>
  <c r="D105" i="2"/>
  <c r="E105" i="2" s="1"/>
  <c r="G104" i="2"/>
  <c r="E104" i="2"/>
  <c r="D104" i="2"/>
  <c r="G103" i="2"/>
  <c r="D103" i="2"/>
  <c r="E103" i="2" s="1"/>
  <c r="F102" i="2"/>
  <c r="G102" i="2" s="1"/>
  <c r="D102" i="2"/>
  <c r="E102" i="2" s="1"/>
  <c r="G101" i="2"/>
  <c r="D101" i="2"/>
  <c r="E101" i="2" s="1"/>
  <c r="G100" i="2"/>
  <c r="D100" i="2"/>
  <c r="E100" i="2" s="1"/>
  <c r="G99" i="2"/>
  <c r="E99" i="2"/>
  <c r="D99" i="2"/>
  <c r="G129" i="2"/>
  <c r="D129" i="2"/>
  <c r="E129" i="2" s="1"/>
  <c r="G128" i="2"/>
  <c r="D128" i="2"/>
  <c r="E128" i="2" s="1"/>
  <c r="F127" i="2"/>
  <c r="D127" i="2" s="1"/>
  <c r="E127" i="2" s="1"/>
  <c r="G126" i="2"/>
  <c r="E126" i="2"/>
  <c r="D126" i="2"/>
  <c r="G125" i="2"/>
  <c r="D125" i="2"/>
  <c r="E125" i="2" s="1"/>
  <c r="G124" i="2"/>
  <c r="D124" i="2"/>
  <c r="E124" i="2" s="1"/>
  <c r="G123" i="2"/>
  <c r="D123" i="2"/>
  <c r="E123" i="2" s="1"/>
  <c r="G122" i="2"/>
  <c r="E122" i="2"/>
  <c r="D122" i="2"/>
  <c r="G121" i="2"/>
  <c r="D121" i="2"/>
  <c r="E121" i="2" s="1"/>
  <c r="F120" i="2"/>
  <c r="G120" i="2" s="1"/>
  <c r="D120" i="2"/>
  <c r="E120" i="2" s="1"/>
  <c r="G119" i="2"/>
  <c r="D119" i="2"/>
  <c r="E119" i="2" s="1"/>
  <c r="G118" i="2"/>
  <c r="D118" i="2"/>
  <c r="E118" i="2" s="1"/>
  <c r="G117" i="2"/>
  <c r="E117" i="2"/>
  <c r="D117" i="2"/>
  <c r="G146" i="2"/>
  <c r="D146" i="2"/>
  <c r="E146" i="2" s="1"/>
  <c r="G145" i="2"/>
  <c r="D145" i="2"/>
  <c r="E145" i="2" s="1"/>
  <c r="F144" i="2"/>
  <c r="D144" i="2" s="1"/>
  <c r="E144" i="2" s="1"/>
  <c r="G143" i="2"/>
  <c r="E143" i="2"/>
  <c r="D143" i="2"/>
  <c r="G142" i="2"/>
  <c r="D142" i="2"/>
  <c r="E142" i="2" s="1"/>
  <c r="G141" i="2"/>
  <c r="D141" i="2"/>
  <c r="E141" i="2" s="1"/>
  <c r="G140" i="2"/>
  <c r="D140" i="2"/>
  <c r="E140" i="2" s="1"/>
  <c r="G139" i="2"/>
  <c r="E139" i="2"/>
  <c r="D139" i="2"/>
  <c r="G138" i="2"/>
  <c r="D138" i="2"/>
  <c r="E138" i="2" s="1"/>
  <c r="G137" i="2"/>
  <c r="D137" i="2"/>
  <c r="E137" i="2" s="1"/>
  <c r="G136" i="2"/>
  <c r="D136" i="2"/>
  <c r="E136" i="2" s="1"/>
  <c r="G135" i="2"/>
  <c r="E135" i="2"/>
  <c r="D135" i="2"/>
  <c r="G134" i="2"/>
  <c r="D134" i="2"/>
  <c r="E134" i="2" s="1"/>
  <c r="G163" i="2"/>
  <c r="D163" i="2"/>
  <c r="E163" i="2" s="1"/>
  <c r="G162" i="2"/>
  <c r="D162" i="2"/>
  <c r="E162" i="2" s="1"/>
  <c r="F161" i="2"/>
  <c r="D161" i="2" s="1"/>
  <c r="E161" i="2" s="1"/>
  <c r="G160" i="2"/>
  <c r="E160" i="2"/>
  <c r="D160" i="2"/>
  <c r="G159" i="2"/>
  <c r="D159" i="2"/>
  <c r="E159" i="2" s="1"/>
  <c r="G158" i="2"/>
  <c r="D158" i="2"/>
  <c r="E158" i="2" s="1"/>
  <c r="G157" i="2"/>
  <c r="D157" i="2"/>
  <c r="E157" i="2" s="1"/>
  <c r="G156" i="2"/>
  <c r="E156" i="2"/>
  <c r="D156" i="2"/>
  <c r="G155" i="2"/>
  <c r="D155" i="2"/>
  <c r="E155" i="2" s="1"/>
  <c r="F154" i="2"/>
  <c r="G154" i="2" s="1"/>
  <c r="D154" i="2"/>
  <c r="E154" i="2" s="1"/>
  <c r="G153" i="2"/>
  <c r="D153" i="2"/>
  <c r="E153" i="2" s="1"/>
  <c r="G152" i="2"/>
  <c r="D152" i="2"/>
  <c r="E152" i="2" s="1"/>
  <c r="G151" i="2"/>
  <c r="E151" i="2"/>
  <c r="D151" i="2"/>
  <c r="G181" i="2"/>
  <c r="D181" i="2"/>
  <c r="E181" i="2" s="1"/>
  <c r="G180" i="2"/>
  <c r="D180" i="2"/>
  <c r="E180" i="2" s="1"/>
  <c r="F179" i="2"/>
  <c r="D179" i="2" s="1"/>
  <c r="E179" i="2" s="1"/>
  <c r="G178" i="2"/>
  <c r="D178" i="2"/>
  <c r="E178" i="2" s="1"/>
  <c r="G177" i="2"/>
  <c r="D177" i="2"/>
  <c r="E177" i="2" s="1"/>
  <c r="G176" i="2"/>
  <c r="D176" i="2"/>
  <c r="E176" i="2" s="1"/>
  <c r="G175" i="2"/>
  <c r="D175" i="2"/>
  <c r="E175" i="2" s="1"/>
  <c r="G174" i="2"/>
  <c r="E174" i="2"/>
  <c r="D174" i="2"/>
  <c r="G173" i="2"/>
  <c r="D173" i="2"/>
  <c r="E173" i="2" s="1"/>
  <c r="G172" i="2"/>
  <c r="D172" i="2"/>
  <c r="E172" i="2" s="1"/>
  <c r="G171" i="2"/>
  <c r="D171" i="2"/>
  <c r="E171" i="2" s="1"/>
  <c r="G170" i="2"/>
  <c r="D170" i="2"/>
  <c r="E170" i="2" s="1"/>
  <c r="G169" i="2"/>
  <c r="D169" i="2"/>
  <c r="E169" i="2" s="1"/>
  <c r="G198" i="2"/>
  <c r="D198" i="2"/>
  <c r="E198" i="2" s="1"/>
  <c r="G197" i="2"/>
  <c r="D197" i="2"/>
  <c r="E197" i="2" s="1"/>
  <c r="C196" i="2"/>
  <c r="D196" i="2" s="1"/>
  <c r="E196" i="2" s="1"/>
  <c r="G195" i="2"/>
  <c r="D195" i="2"/>
  <c r="E195" i="2" s="1"/>
  <c r="G194" i="2"/>
  <c r="D194" i="2"/>
  <c r="E194" i="2" s="1"/>
  <c r="G193" i="2"/>
  <c r="D193" i="2"/>
  <c r="E193" i="2" s="1"/>
  <c r="G192" i="2"/>
  <c r="D192" i="2"/>
  <c r="E192" i="2" s="1"/>
  <c r="G191" i="2"/>
  <c r="D191" i="2"/>
  <c r="E191" i="2" s="1"/>
  <c r="G190" i="2"/>
  <c r="D190" i="2"/>
  <c r="E190" i="2" s="1"/>
  <c r="G189" i="2"/>
  <c r="D189" i="2"/>
  <c r="E189" i="2" s="1"/>
  <c r="G188" i="2"/>
  <c r="D188" i="2"/>
  <c r="E188" i="2" s="1"/>
  <c r="G187" i="2"/>
  <c r="D187" i="2"/>
  <c r="E187" i="2" s="1"/>
  <c r="G186" i="2"/>
  <c r="D186" i="2"/>
  <c r="E186" i="2" s="1"/>
  <c r="G215" i="2"/>
  <c r="D215" i="2"/>
  <c r="E215" i="2" s="1"/>
  <c r="G214" i="2"/>
  <c r="D214" i="2"/>
  <c r="E214" i="2" s="1"/>
  <c r="F213" i="2"/>
  <c r="C213" i="2"/>
  <c r="G212" i="2"/>
  <c r="D212" i="2"/>
  <c r="E212" i="2" s="1"/>
  <c r="G211" i="2"/>
  <c r="D211" i="2"/>
  <c r="E211" i="2" s="1"/>
  <c r="G210" i="2"/>
  <c r="D210" i="2"/>
  <c r="E210" i="2" s="1"/>
  <c r="G209" i="2"/>
  <c r="D209" i="2"/>
  <c r="E209" i="2" s="1"/>
  <c r="G208" i="2"/>
  <c r="D208" i="2"/>
  <c r="E208" i="2" s="1"/>
  <c r="G207" i="2"/>
  <c r="E207" i="2"/>
  <c r="D207" i="2"/>
  <c r="F206" i="2"/>
  <c r="D206" i="2" s="1"/>
  <c r="E206" i="2" s="1"/>
  <c r="G205" i="2"/>
  <c r="D205" i="2"/>
  <c r="E205" i="2" s="1"/>
  <c r="G204" i="2"/>
  <c r="D204" i="2"/>
  <c r="E204" i="2" s="1"/>
  <c r="G203" i="2"/>
  <c r="E203" i="2"/>
  <c r="D203" i="2"/>
  <c r="G24" i="2" l="1"/>
  <c r="G41" i="2"/>
  <c r="G58" i="2"/>
  <c r="G68" i="2"/>
  <c r="G92" i="2"/>
  <c r="G109" i="2"/>
  <c r="G127" i="2"/>
  <c r="G144" i="2"/>
  <c r="G161" i="2"/>
  <c r="G213" i="2"/>
  <c r="G179" i="2"/>
  <c r="D213" i="2"/>
  <c r="E213" i="2" s="1"/>
  <c r="G196" i="2"/>
  <c r="G206" i="2"/>
  <c r="F4" i="1" l="1"/>
  <c r="F11" i="1" l="1"/>
  <c r="F16" i="1"/>
  <c r="F13" i="1"/>
  <c r="F14" i="1"/>
  <c r="F8" i="1"/>
  <c r="F7" i="1"/>
  <c r="F5" i="1"/>
  <c r="F15" i="1"/>
  <c r="F12" i="1"/>
  <c r="F9" i="1"/>
  <c r="F10" i="1"/>
  <c r="F6" i="1"/>
  <c r="D6" i="1" l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5" i="1"/>
  <c r="E15" i="1" s="1"/>
  <c r="D16" i="1"/>
  <c r="E16" i="1" s="1"/>
  <c r="D5" i="1"/>
  <c r="E5" i="1" s="1"/>
  <c r="G5" i="1"/>
  <c r="G6" i="1"/>
  <c r="G7" i="1"/>
  <c r="G8" i="1"/>
  <c r="G9" i="1"/>
  <c r="G10" i="1"/>
  <c r="G11" i="1"/>
  <c r="G12" i="1"/>
  <c r="G13" i="1"/>
  <c r="G15" i="1"/>
  <c r="G16" i="1"/>
  <c r="G4" i="1"/>
  <c r="D4" i="1"/>
  <c r="E4" i="1" s="1"/>
  <c r="C14" i="1"/>
  <c r="D14" i="1" s="1"/>
  <c r="E14" i="1" s="1"/>
  <c r="G14" i="1" l="1"/>
</calcChain>
</file>

<file path=xl/sharedStrings.xml><?xml version="1.0" encoding="utf-8"?>
<sst xmlns="http://schemas.openxmlformats.org/spreadsheetml/2006/main" count="976" uniqueCount="83">
  <si>
    <t>UFFICIO</t>
  </si>
  <si>
    <t>Direzione</t>
  </si>
  <si>
    <t>Centralino</t>
  </si>
  <si>
    <t>Deontologia</t>
  </si>
  <si>
    <t>Formazione</t>
  </si>
  <si>
    <t>Movimentazione albo</t>
  </si>
  <si>
    <t>Rilascio Pec e Firma Digitale</t>
  </si>
  <si>
    <t>Segreteria Presidenza</t>
  </si>
  <si>
    <t>Segreteria Generica</t>
  </si>
  <si>
    <t>Sportello</t>
  </si>
  <si>
    <t>Protocollo</t>
  </si>
  <si>
    <t>n. dipendenti</t>
  </si>
  <si>
    <t>gg.  lavorativi</t>
  </si>
  <si>
    <t xml:space="preserve"> Permessi ai sensi:</t>
  </si>
  <si>
    <t>FERIE</t>
  </si>
  <si>
    <t>MALATTIE</t>
  </si>
  <si>
    <r>
      <t xml:space="preserve"> - L. 104/92 -</t>
    </r>
    <r>
      <rPr>
        <b/>
        <sz val="11"/>
        <color theme="1"/>
        <rFont val="Calibri"/>
        <family val="2"/>
        <scheme val="minor"/>
      </rPr>
      <t xml:space="preserve"> INVALIDITA'</t>
    </r>
  </si>
  <si>
    <r>
      <t xml:space="preserve"> -  art.19 CCNL 06,07,1995 disciplina dei permessi per: </t>
    </r>
    <r>
      <rPr>
        <b/>
        <sz val="11"/>
        <color theme="1"/>
        <rFont val="Calibri"/>
        <family val="2"/>
        <scheme val="minor"/>
      </rPr>
      <t>LUTTO, CONCORSI ED ESAMI, GRAVI MOTIVI PERSONALI E FAMILIARI</t>
    </r>
  </si>
  <si>
    <r>
      <t xml:space="preserve">*** per gg di  </t>
    </r>
    <r>
      <rPr>
        <b/>
        <sz val="14"/>
        <color theme="1"/>
        <rFont val="Calibri"/>
        <family val="2"/>
        <scheme val="minor"/>
      </rPr>
      <t>"Assenza"</t>
    </r>
    <r>
      <rPr>
        <sz val="11"/>
        <color theme="1"/>
        <rFont val="Calibri"/>
        <family val="2"/>
        <scheme val="minor"/>
      </rPr>
      <t xml:space="preserve"> si intendono: </t>
    </r>
  </si>
  <si>
    <r>
      <t xml:space="preserve"> - L. 204/71,  L. 903/77, L. 53/2000 - </t>
    </r>
    <r>
      <rPr>
        <b/>
        <sz val="11"/>
        <color theme="1"/>
        <rFont val="Calibri"/>
        <family val="2"/>
        <scheme val="minor"/>
      </rPr>
      <t>MATERNITA' obbligatoria e facoltativa</t>
    </r>
  </si>
  <si>
    <r>
      <t xml:space="preserve"> - L. 584/67 - L. 107/90 - </t>
    </r>
    <r>
      <rPr>
        <b/>
        <sz val="11"/>
        <color theme="1"/>
        <rFont val="Calibri"/>
        <family val="2"/>
        <scheme val="minor"/>
      </rPr>
      <t>DONAZIONE DI SANGUE</t>
    </r>
  </si>
  <si>
    <r>
      <t xml:space="preserve"> - T.U.361/57 - L. 53/90 - L.69/92 - </t>
    </r>
    <r>
      <rPr>
        <b/>
        <sz val="11"/>
        <color theme="1"/>
        <rFont val="Calibri"/>
        <family val="2"/>
        <scheme val="minor"/>
      </rPr>
      <t>PERMESSI ELETTORALI</t>
    </r>
  </si>
  <si>
    <t>gg. Presenza e relativo valore %</t>
  </si>
  <si>
    <t>gg. Assenza *** e relativo valore %</t>
  </si>
  <si>
    <t>Specifiche - Progetti Europei</t>
  </si>
  <si>
    <t xml:space="preserve">Cassa - Contabilità quote </t>
  </si>
  <si>
    <t xml:space="preserve">Amministrazione </t>
  </si>
  <si>
    <t>2015 DICEMBRE - Prospetto presenze e assenze</t>
  </si>
  <si>
    <t>2015 NOVEMBRE - Prospetto presenze e assenze</t>
  </si>
  <si>
    <t>2015 OTTOBRE  - Prospetto presenze e assenze</t>
  </si>
  <si>
    <t>2015 SETTEMBRE   - Prospetto presenze e assenze</t>
  </si>
  <si>
    <t>gg. lavorativi</t>
  </si>
  <si>
    <t>2015 AGOSTO - Prospetto presenze e assenze</t>
  </si>
  <si>
    <t>2015 LUGLIO  - Prospetto presenze e assenze</t>
  </si>
  <si>
    <t>2015 GIUGNO  - Prospetto presenze e assenze</t>
  </si>
  <si>
    <t>2015 MAGGIO  - Prospetto presenze e assenze</t>
  </si>
  <si>
    <t>2015 APRILE   - Prospetto presenze e assenze</t>
  </si>
  <si>
    <t>2015 MARZO  - Prospetto presenze e assenze</t>
  </si>
  <si>
    <t>2015  FEBBRAIO   - Prospetto presenze e assenze</t>
  </si>
  <si>
    <t>2015 GENNAIO   - Prospetto presenze e assenze</t>
  </si>
  <si>
    <t>2016 GENNAIO   - Prospetto presenze e assenze</t>
  </si>
  <si>
    <t>Affari Generali</t>
  </si>
  <si>
    <t xml:space="preserve"> Deontologia</t>
  </si>
  <si>
    <t>Specifiche - Riconoscim. Crediti</t>
  </si>
  <si>
    <t>2016 FEBBRAIO   - Prospetto presenze e assenze</t>
  </si>
  <si>
    <t>2016 MARZO   - Prospetto presenze e assenze</t>
  </si>
  <si>
    <t>2016 APRILE   - Prospetto presenze e assenze</t>
  </si>
  <si>
    <t>2016 MAGGIO   - Prospetto presenze e assenze</t>
  </si>
  <si>
    <t>2016 GIUGNO   - Prospetto presenze e assenze</t>
  </si>
  <si>
    <t>2016 LUGLIO   - Prospetto presenze e assenze</t>
  </si>
  <si>
    <t>2016 AGOSTO   - Prospetto presenze e assenze</t>
  </si>
  <si>
    <t>2016 SETTEMBRE   - Prospetto presenze e assenze</t>
  </si>
  <si>
    <t>2016 OTTOBRE   - Prospetto presenze e assenze</t>
  </si>
  <si>
    <t>2016 NOVEMBRE   - Prospetto presenze e assenze</t>
  </si>
  <si>
    <t>2016 DICEMBRE   - Prospetto presenze e assenze</t>
  </si>
  <si>
    <t>2017 GENNAIO   - Prospetto presenze e assenze</t>
  </si>
  <si>
    <t>2017 FEBBRAIO   - Prospetto presenze e assenze</t>
  </si>
  <si>
    <t>2017 MARZO   - Prospetto presenze e assenze</t>
  </si>
  <si>
    <t>2017 APRILE   - Prospetto presenze e assenze</t>
  </si>
  <si>
    <t>2017 MAGGIO   - Prospetto presenze e assenze</t>
  </si>
  <si>
    <t>2017 GIUGNO   - Prospetto presenze e assenze</t>
  </si>
  <si>
    <t>2017 LUGLIO   - Prospetto presenze e assenze</t>
  </si>
  <si>
    <t>2017 AGOSTO   - Prospetto presenze e assenze</t>
  </si>
  <si>
    <t>2017 SETTEMBRE   - Prospetto presenze e assenze</t>
  </si>
  <si>
    <t>2017 OTTOBRE   - Prospetto presenze e assenze</t>
  </si>
  <si>
    <t>2017 NOVEMBRE   - Prospetto presenze e assenze</t>
  </si>
  <si>
    <t>2017 DICEMBRE   - Prospetto presenze e assenze</t>
  </si>
  <si>
    <t>2018 GENNAIO   - Prospetto presenze e assenze</t>
  </si>
  <si>
    <t>Formazione/Segreteria direzione</t>
  </si>
  <si>
    <t>Segreteria Presidenza/Consiglio</t>
  </si>
  <si>
    <t>Formazione/Specifiche</t>
  </si>
  <si>
    <t>2018 FEBBRAIO   - Prospetto presenze e assenze</t>
  </si>
  <si>
    <t>2018 MARZO   - Prospetto presenze e assenze</t>
  </si>
  <si>
    <t>2018 APRILE   - Prospetto presenze e assenze</t>
  </si>
  <si>
    <t>2018 MAGGIO   - Prospetto presenze e assenze</t>
  </si>
  <si>
    <t>2018 GIUGNO   - Prospetto presenze e assenze</t>
  </si>
  <si>
    <t>2018 LUGLIO   - Prospetto presenze e assenze</t>
  </si>
  <si>
    <t>2018 AGOSTO   - Prospetto presenze e assenze</t>
  </si>
  <si>
    <t>2018 SETTEMBRE   - Prospetto presenze e assenze</t>
  </si>
  <si>
    <t>2018 OTTOBRE   - Prospetto presenze e assenze</t>
  </si>
  <si>
    <t>2018 NOVEMBRE   - Prospetto presenze e assenze</t>
  </si>
  <si>
    <t>2018 DICEMBRE  - Prospetto presenze e assenze</t>
  </si>
  <si>
    <t>ANNO 2014 - PERSONALE DI RUOLO  - Prospetto presenze e assenze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</si>
</sst>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" xfId="0" applyFont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0" fillId="0" borderId="6" xfId="0" applyBorder="1"/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4" xfId="0" applyBorder="1"/>
    <xf numFmtId="0" fontId="3" fillId="0" borderId="7" xfId="0" applyFont="1" applyBorder="1"/>
    <xf numFmtId="0" fontId="0" fillId="0" borderId="19" xfId="0" applyBorder="1" applyAlignment="1">
      <alignment vertical="center"/>
    </xf>
    <xf numFmtId="0" fontId="0" fillId="0" borderId="0" xfId="0" applyBorder="1"/>
    <xf numFmtId="0" fontId="5" fillId="0" borderId="0" xfId="0" applyFont="1"/>
    <xf numFmtId="0" fontId="3" fillId="0" borderId="7" xfId="0" applyFont="1" applyBorder="1" applyAlignment="1">
      <alignment vertical="center"/>
    </xf>
    <xf numFmtId="0" fontId="4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I6" sqref="I6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7" x14ac:dyDescent="0.25">
      <c r="A1" s="22" t="s">
        <v>82</v>
      </c>
      <c r="B1" s="23"/>
      <c r="C1" s="23"/>
      <c r="D1" s="23"/>
      <c r="E1" s="23"/>
      <c r="F1" s="23"/>
      <c r="G1" s="24"/>
    </row>
    <row r="2" spans="1:7" ht="15.75" thickBot="1" x14ac:dyDescent="0.3">
      <c r="A2" s="25"/>
      <c r="B2" s="26"/>
      <c r="C2" s="26"/>
      <c r="D2" s="26"/>
      <c r="E2" s="26"/>
      <c r="F2" s="26"/>
      <c r="G2" s="27"/>
    </row>
    <row r="3" spans="1:7" ht="25.5" customHeight="1" thickBot="1" x14ac:dyDescent="0.35">
      <c r="A3" s="19" t="s">
        <v>0</v>
      </c>
      <c r="B3" s="18" t="s">
        <v>11</v>
      </c>
      <c r="C3" s="4" t="s">
        <v>12</v>
      </c>
      <c r="D3" s="28" t="s">
        <v>22</v>
      </c>
      <c r="E3" s="29"/>
      <c r="F3" s="28" t="s">
        <v>23</v>
      </c>
      <c r="G3" s="29"/>
    </row>
    <row r="4" spans="1:7" ht="24.95" customHeight="1" x14ac:dyDescent="0.25">
      <c r="A4" s="17" t="s">
        <v>1</v>
      </c>
      <c r="B4" s="5">
        <v>1</v>
      </c>
      <c r="C4" s="5">
        <v>252</v>
      </c>
      <c r="D4" s="5">
        <f>C4-F4</f>
        <v>207.5</v>
      </c>
      <c r="E4" s="14">
        <f>D4*100/C4</f>
        <v>82.341269841269835</v>
      </c>
      <c r="F4" s="5">
        <f>2+6.5+5.5+2.5+2+2+4+16+0+0+0+4</f>
        <v>44.5</v>
      </c>
      <c r="G4" s="11">
        <f>F4*100/C4</f>
        <v>17.658730158730158</v>
      </c>
    </row>
    <row r="5" spans="1:7" ht="28.5" customHeight="1" x14ac:dyDescent="0.25">
      <c r="A5" s="1" t="s">
        <v>26</v>
      </c>
      <c r="B5" s="9">
        <v>1</v>
      </c>
      <c r="C5" s="9">
        <v>252</v>
      </c>
      <c r="D5" s="9">
        <f>C5-F5</f>
        <v>214</v>
      </c>
      <c r="E5" s="13">
        <f t="shared" ref="E5:E16" si="0">D5*100/C5</f>
        <v>84.920634920634924</v>
      </c>
      <c r="F5" s="9">
        <f>0.5+1.5+4+2+2.5+0+2+4+15+0.5+1.5+2+2.5</f>
        <v>38</v>
      </c>
      <c r="G5" s="16">
        <f t="shared" ref="G5:G16" si="1">F5*100/C5</f>
        <v>15.079365079365079</v>
      </c>
    </row>
    <row r="6" spans="1:7" ht="27" customHeight="1" x14ac:dyDescent="0.25">
      <c r="A6" s="8" t="s">
        <v>25</v>
      </c>
      <c r="B6" s="5">
        <v>1</v>
      </c>
      <c r="C6" s="5">
        <v>252</v>
      </c>
      <c r="D6" s="5">
        <f t="shared" ref="D6:D16" si="2">C6-F6</f>
        <v>222.5</v>
      </c>
      <c r="E6" s="14">
        <f t="shared" si="0"/>
        <v>88.293650793650798</v>
      </c>
      <c r="F6" s="5">
        <f>2+0+0+0+10+0+14+0+1+0+2.5</f>
        <v>29.5</v>
      </c>
      <c r="G6" s="11">
        <f t="shared" si="1"/>
        <v>11.706349206349206</v>
      </c>
    </row>
    <row r="7" spans="1:7" ht="24.95" customHeight="1" x14ac:dyDescent="0.25">
      <c r="A7" s="2" t="s">
        <v>2</v>
      </c>
      <c r="B7" s="9">
        <v>1</v>
      </c>
      <c r="C7" s="5">
        <v>252</v>
      </c>
      <c r="D7" s="9">
        <f t="shared" si="2"/>
        <v>180.5</v>
      </c>
      <c r="E7" s="14">
        <f t="shared" si="0"/>
        <v>71.626984126984127</v>
      </c>
      <c r="F7" s="5">
        <f>2+3+0+3+3+3+3+3+1+3+0.5+3+1+3+14+0.5+8+2+0+3+0+3+7.5+2</f>
        <v>71.5</v>
      </c>
      <c r="G7" s="11">
        <f t="shared" si="1"/>
        <v>28.373015873015873</v>
      </c>
    </row>
    <row r="8" spans="1:7" ht="24.95" customHeight="1" x14ac:dyDescent="0.25">
      <c r="A8" s="2" t="s">
        <v>3</v>
      </c>
      <c r="B8" s="9">
        <v>1</v>
      </c>
      <c r="C8" s="5">
        <v>252</v>
      </c>
      <c r="D8" s="9">
        <f t="shared" si="2"/>
        <v>219</v>
      </c>
      <c r="E8" s="14">
        <f t="shared" si="0"/>
        <v>86.904761904761898</v>
      </c>
      <c r="F8" s="5">
        <f>2+0+0+1+2+1+3+16+3+0+0+5</f>
        <v>33</v>
      </c>
      <c r="G8" s="11">
        <f t="shared" si="1"/>
        <v>13.095238095238095</v>
      </c>
    </row>
    <row r="9" spans="1:7" ht="24.95" customHeight="1" x14ac:dyDescent="0.25">
      <c r="A9" s="2" t="s">
        <v>4</v>
      </c>
      <c r="B9" s="9">
        <v>1</v>
      </c>
      <c r="C9" s="5">
        <v>252</v>
      </c>
      <c r="D9" s="9">
        <f t="shared" si="2"/>
        <v>208.5</v>
      </c>
      <c r="E9" s="14">
        <f t="shared" si="0"/>
        <v>82.738095238095241</v>
      </c>
      <c r="F9" s="5">
        <f>3.5+0.5+1+3.5+1+2.5+6+14+5+1+1+4.5</f>
        <v>43.5</v>
      </c>
      <c r="G9" s="11">
        <f t="shared" si="1"/>
        <v>17.261904761904763</v>
      </c>
    </row>
    <row r="10" spans="1:7" ht="24.95" customHeight="1" x14ac:dyDescent="0.25">
      <c r="A10" s="2" t="s">
        <v>5</v>
      </c>
      <c r="B10" s="9">
        <v>1</v>
      </c>
      <c r="C10" s="5">
        <v>252</v>
      </c>
      <c r="D10" s="9">
        <f t="shared" si="2"/>
        <v>204.5</v>
      </c>
      <c r="E10" s="14">
        <f t="shared" si="0"/>
        <v>81.150793650793645</v>
      </c>
      <c r="F10" s="5">
        <f>0+2.5+1+7+5+3.5+6+11+2+3+2.5+4</f>
        <v>47.5</v>
      </c>
      <c r="G10" s="11">
        <f t="shared" si="1"/>
        <v>18.849206349206348</v>
      </c>
    </row>
    <row r="11" spans="1:7" ht="24.95" customHeight="1" x14ac:dyDescent="0.25">
      <c r="A11" s="2" t="s">
        <v>10</v>
      </c>
      <c r="B11" s="9">
        <v>1</v>
      </c>
      <c r="C11" s="5">
        <v>252</v>
      </c>
      <c r="D11" s="9">
        <f t="shared" si="2"/>
        <v>210</v>
      </c>
      <c r="E11" s="14">
        <f t="shared" si="0"/>
        <v>83.333333333333329</v>
      </c>
      <c r="F11" s="5">
        <f>5+1.5+2.5+3+2+0.5+2.5+14+6+2+0+3</f>
        <v>42</v>
      </c>
      <c r="G11" s="11">
        <f t="shared" si="1"/>
        <v>16.666666666666668</v>
      </c>
    </row>
    <row r="12" spans="1:7" ht="24.95" customHeight="1" x14ac:dyDescent="0.25">
      <c r="A12" s="2" t="s">
        <v>6</v>
      </c>
      <c r="B12" s="9">
        <v>1</v>
      </c>
      <c r="C12" s="5">
        <v>252</v>
      </c>
      <c r="D12" s="9">
        <f t="shared" si="2"/>
        <v>224</v>
      </c>
      <c r="E12" s="14">
        <f t="shared" si="0"/>
        <v>88.888888888888886</v>
      </c>
      <c r="F12" s="5">
        <f>3+2+1+3+1+2+5+9+0+1+0+1</f>
        <v>28</v>
      </c>
      <c r="G12" s="11">
        <f t="shared" si="1"/>
        <v>11.111111111111111</v>
      </c>
    </row>
    <row r="13" spans="1:7" ht="24.95" customHeight="1" x14ac:dyDescent="0.25">
      <c r="A13" s="2" t="s">
        <v>7</v>
      </c>
      <c r="B13" s="9">
        <v>1</v>
      </c>
      <c r="C13" s="5">
        <v>252</v>
      </c>
      <c r="D13" s="9">
        <f t="shared" si="2"/>
        <v>210.5</v>
      </c>
      <c r="E13" s="14">
        <f t="shared" si="0"/>
        <v>83.531746031746039</v>
      </c>
      <c r="F13" s="5">
        <f>0+0+6+3+5+1.5+7+9+5+0.5+1+3.5</f>
        <v>41.5</v>
      </c>
      <c r="G13" s="11">
        <f t="shared" si="1"/>
        <v>16.468253968253968</v>
      </c>
    </row>
    <row r="14" spans="1:7" ht="24.95" customHeight="1" x14ac:dyDescent="0.25">
      <c r="A14" s="2" t="s">
        <v>8</v>
      </c>
      <c r="B14" s="9">
        <v>2</v>
      </c>
      <c r="C14" s="5">
        <f>504</f>
        <v>504</v>
      </c>
      <c r="D14" s="9">
        <f t="shared" si="2"/>
        <v>434</v>
      </c>
      <c r="E14" s="14">
        <f t="shared" si="0"/>
        <v>86.111111111111114</v>
      </c>
      <c r="F14" s="5">
        <f>2+3.5+2.5+0+1.5+3+1+1+2.5+3+0+3+5+0+13+9+2.5+2+2+3+2.5+3+3+2</f>
        <v>70</v>
      </c>
      <c r="G14" s="11">
        <f t="shared" si="1"/>
        <v>13.888888888888889</v>
      </c>
    </row>
    <row r="15" spans="1:7" ht="24.95" customHeight="1" x14ac:dyDescent="0.25">
      <c r="A15" s="2" t="s">
        <v>24</v>
      </c>
      <c r="B15" s="9">
        <v>1</v>
      </c>
      <c r="C15" s="5">
        <v>252</v>
      </c>
      <c r="D15" s="9">
        <f t="shared" si="2"/>
        <v>55</v>
      </c>
      <c r="E15" s="14">
        <f t="shared" si="0"/>
        <v>21.825396825396826</v>
      </c>
      <c r="F15" s="5">
        <f>21+20+21+20+21+21+23+20+22+3+2+3</f>
        <v>197</v>
      </c>
      <c r="G15" s="11">
        <f t="shared" si="1"/>
        <v>78.174603174603178</v>
      </c>
    </row>
    <row r="16" spans="1:7" ht="24.95" customHeight="1" thickBot="1" x14ac:dyDescent="0.3">
      <c r="A16" s="3" t="s">
        <v>9</v>
      </c>
      <c r="B16" s="10">
        <v>1</v>
      </c>
      <c r="C16" s="6">
        <v>252</v>
      </c>
      <c r="D16" s="10">
        <f t="shared" si="2"/>
        <v>219</v>
      </c>
      <c r="E16" s="15">
        <f t="shared" si="0"/>
        <v>86.904761904761898</v>
      </c>
      <c r="F16" s="6">
        <f>3+1+1+3+2+0+3+14+0+0+0+6</f>
        <v>33</v>
      </c>
      <c r="G16" s="12">
        <f t="shared" si="1"/>
        <v>13.095238095238095</v>
      </c>
    </row>
    <row r="17" spans="1:7" ht="18.75" customHeight="1" x14ac:dyDescent="0.3">
      <c r="A17" s="30" t="s">
        <v>18</v>
      </c>
      <c r="B17" s="30"/>
      <c r="C17" s="30"/>
      <c r="D17" s="30"/>
      <c r="E17" s="30"/>
      <c r="F17" s="30"/>
      <c r="G17" s="30"/>
    </row>
    <row r="18" spans="1:7" ht="12.95" customHeight="1" x14ac:dyDescent="0.25">
      <c r="A18" s="31" t="s">
        <v>14</v>
      </c>
      <c r="B18" s="31"/>
      <c r="C18" s="31"/>
      <c r="D18" s="31"/>
      <c r="E18" s="31"/>
      <c r="F18" s="31"/>
    </row>
    <row r="19" spans="1:7" ht="12.95" customHeight="1" x14ac:dyDescent="0.25">
      <c r="A19" s="31" t="s">
        <v>15</v>
      </c>
      <c r="B19" s="31"/>
      <c r="C19" s="31"/>
      <c r="D19" s="31"/>
      <c r="E19" s="31"/>
      <c r="F19" s="31"/>
    </row>
    <row r="20" spans="1:7" ht="12.95" customHeight="1" x14ac:dyDescent="0.25">
      <c r="A20" s="21" t="s">
        <v>13</v>
      </c>
      <c r="B20" s="21"/>
      <c r="C20" s="21"/>
      <c r="D20" s="21"/>
      <c r="E20" s="21"/>
      <c r="F20" s="21"/>
    </row>
    <row r="21" spans="1:7" ht="12.95" customHeight="1" x14ac:dyDescent="0.25">
      <c r="A21" s="21" t="s">
        <v>16</v>
      </c>
      <c r="B21" s="21"/>
      <c r="C21" s="21"/>
      <c r="D21" s="21"/>
      <c r="E21" s="21"/>
      <c r="F21" s="21"/>
    </row>
    <row r="22" spans="1:7" ht="12.95" customHeight="1" x14ac:dyDescent="0.25">
      <c r="A22" s="21" t="s">
        <v>19</v>
      </c>
      <c r="B22" s="21"/>
      <c r="C22" s="21"/>
      <c r="D22" s="21"/>
      <c r="E22" s="21"/>
      <c r="F22" s="21"/>
    </row>
    <row r="23" spans="1:7" ht="12.95" customHeight="1" x14ac:dyDescent="0.25">
      <c r="A23" s="7" t="s">
        <v>20</v>
      </c>
      <c r="B23" s="7"/>
      <c r="C23" s="7"/>
      <c r="D23" s="7"/>
      <c r="E23" s="7"/>
      <c r="F23" s="7"/>
    </row>
    <row r="24" spans="1:7" ht="12.95" customHeight="1" x14ac:dyDescent="0.25">
      <c r="A24" s="7" t="s">
        <v>21</v>
      </c>
      <c r="B24" s="7"/>
      <c r="C24" s="7"/>
      <c r="D24" s="7"/>
      <c r="E24" s="7"/>
      <c r="F24" s="7"/>
    </row>
    <row r="25" spans="1:7" ht="12.95" customHeight="1" x14ac:dyDescent="0.25">
      <c r="A25" s="21" t="s">
        <v>17</v>
      </c>
      <c r="B25" s="21"/>
      <c r="C25" s="21"/>
      <c r="D25" s="21"/>
      <c r="E25" s="21"/>
      <c r="F25" s="21"/>
    </row>
    <row r="26" spans="1:7" ht="12.95" customHeight="1" x14ac:dyDescent="0.25"/>
    <row r="27" spans="1:7" ht="12.95" customHeight="1" x14ac:dyDescent="0.25"/>
    <row r="28" spans="1:7" ht="12.95" customHeight="1" x14ac:dyDescent="0.25"/>
    <row r="29" spans="1:7" ht="12.95" customHeight="1" x14ac:dyDescent="0.25"/>
    <row r="30" spans="1:7" ht="21.95" customHeight="1" x14ac:dyDescent="0.25"/>
    <row r="31" spans="1:7" ht="21.95" customHeight="1" x14ac:dyDescent="0.25"/>
    <row r="32" spans="1:7" ht="21.95" customHeight="1" x14ac:dyDescent="0.25"/>
    <row r="33" ht="21.95" customHeight="1" x14ac:dyDescent="0.25"/>
  </sheetData>
  <mergeCells count="10">
    <mergeCell ref="A25:F25"/>
    <mergeCell ref="A1:G2"/>
    <mergeCell ref="D3:E3"/>
    <mergeCell ref="F3:G3"/>
    <mergeCell ref="A17:G17"/>
    <mergeCell ref="A22:F22"/>
    <mergeCell ref="A18:F18"/>
    <mergeCell ref="A19:F19"/>
    <mergeCell ref="A20:F20"/>
    <mergeCell ref="A21:F2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J17" sqref="J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7" ht="18.75" customHeight="1" x14ac:dyDescent="0.3">
      <c r="A1" s="32" t="s">
        <v>18</v>
      </c>
      <c r="B1" s="33"/>
      <c r="C1" s="33"/>
      <c r="D1" s="33"/>
      <c r="E1" s="33"/>
      <c r="F1" s="33"/>
      <c r="G1" s="34"/>
    </row>
    <row r="2" spans="1:7" ht="12.95" customHeight="1" x14ac:dyDescent="0.25">
      <c r="A2" s="35" t="s">
        <v>14</v>
      </c>
      <c r="B2" s="31"/>
      <c r="C2" s="31"/>
      <c r="D2" s="31"/>
      <c r="E2" s="31"/>
      <c r="F2" s="31"/>
      <c r="G2" s="36"/>
    </row>
    <row r="3" spans="1:7" ht="12.95" customHeight="1" x14ac:dyDescent="0.25">
      <c r="A3" s="35" t="s">
        <v>15</v>
      </c>
      <c r="B3" s="31"/>
      <c r="C3" s="31"/>
      <c r="D3" s="31"/>
      <c r="E3" s="31"/>
      <c r="F3" s="31"/>
      <c r="G3" s="36"/>
    </row>
    <row r="4" spans="1:7" ht="12.95" customHeight="1" x14ac:dyDescent="0.25">
      <c r="A4" s="37" t="s">
        <v>13</v>
      </c>
      <c r="B4" s="21"/>
      <c r="C4" s="21"/>
      <c r="D4" s="21"/>
      <c r="E4" s="21"/>
      <c r="F4" s="21"/>
      <c r="G4" s="36"/>
    </row>
    <row r="5" spans="1:7" ht="12.95" customHeight="1" x14ac:dyDescent="0.25">
      <c r="A5" s="37" t="s">
        <v>16</v>
      </c>
      <c r="B5" s="21"/>
      <c r="C5" s="21"/>
      <c r="D5" s="21"/>
      <c r="E5" s="21"/>
      <c r="F5" s="21"/>
      <c r="G5" s="36"/>
    </row>
    <row r="6" spans="1:7" ht="12.95" customHeight="1" x14ac:dyDescent="0.25">
      <c r="A6" s="37" t="s">
        <v>19</v>
      </c>
      <c r="B6" s="21"/>
      <c r="C6" s="21"/>
      <c r="D6" s="21"/>
      <c r="E6" s="21"/>
      <c r="F6" s="21"/>
      <c r="G6" s="36"/>
    </row>
    <row r="7" spans="1:7" ht="12.95" customHeight="1" x14ac:dyDescent="0.25">
      <c r="A7" s="38" t="s">
        <v>20</v>
      </c>
      <c r="B7" s="20"/>
      <c r="C7" s="20"/>
      <c r="D7" s="20"/>
      <c r="E7" s="20"/>
      <c r="F7" s="20"/>
      <c r="G7" s="36"/>
    </row>
    <row r="8" spans="1:7" ht="12.95" customHeight="1" x14ac:dyDescent="0.25">
      <c r="A8" s="38" t="s">
        <v>21</v>
      </c>
      <c r="B8" s="20"/>
      <c r="C8" s="20"/>
      <c r="D8" s="20"/>
      <c r="E8" s="20"/>
      <c r="F8" s="20"/>
      <c r="G8" s="36"/>
    </row>
    <row r="9" spans="1:7" ht="12.95" customHeight="1" thickBot="1" x14ac:dyDescent="0.3">
      <c r="A9" s="39" t="s">
        <v>17</v>
      </c>
      <c r="B9" s="40"/>
      <c r="C9" s="40"/>
      <c r="D9" s="40"/>
      <c r="E9" s="40"/>
      <c r="F9" s="40"/>
      <c r="G9" s="41"/>
    </row>
    <row r="10" spans="1:7" ht="12.95" customHeight="1" thickBot="1" x14ac:dyDescent="0.3">
      <c r="A10" s="20"/>
      <c r="B10" s="20"/>
      <c r="C10" s="20"/>
      <c r="D10" s="20"/>
      <c r="E10" s="20"/>
      <c r="F10" s="20"/>
      <c r="G10" s="44"/>
    </row>
    <row r="11" spans="1:7" x14ac:dyDescent="0.25">
      <c r="A11" s="22" t="s">
        <v>39</v>
      </c>
      <c r="B11" s="23"/>
      <c r="C11" s="23"/>
      <c r="D11" s="23"/>
      <c r="E11" s="23"/>
      <c r="F11" s="23"/>
      <c r="G11" s="24"/>
    </row>
    <row r="12" spans="1:7" ht="24" customHeight="1" thickBot="1" x14ac:dyDescent="0.3">
      <c r="A12" s="25"/>
      <c r="B12" s="26"/>
      <c r="C12" s="26"/>
      <c r="D12" s="26"/>
      <c r="E12" s="26"/>
      <c r="F12" s="26"/>
      <c r="G12" s="27"/>
    </row>
    <row r="13" spans="1:7" ht="21.95" customHeight="1" thickBot="1" x14ac:dyDescent="0.35">
      <c r="A13" s="42" t="s">
        <v>0</v>
      </c>
      <c r="B13" s="43" t="s">
        <v>11</v>
      </c>
      <c r="C13" s="4" t="s">
        <v>12</v>
      </c>
      <c r="D13" s="28" t="s">
        <v>22</v>
      </c>
      <c r="E13" s="29"/>
      <c r="F13" s="28" t="s">
        <v>23</v>
      </c>
      <c r="G13" s="29"/>
    </row>
    <row r="14" spans="1:7" ht="21.95" customHeight="1" x14ac:dyDescent="0.25">
      <c r="A14" s="17" t="s">
        <v>1</v>
      </c>
      <c r="B14" s="5">
        <v>1</v>
      </c>
      <c r="C14" s="5">
        <v>20</v>
      </c>
      <c r="D14" s="5">
        <f>C14-F14</f>
        <v>16</v>
      </c>
      <c r="E14" s="14">
        <f>D14*100/C14</f>
        <v>80</v>
      </c>
      <c r="F14" s="5">
        <v>4</v>
      </c>
      <c r="G14" s="11">
        <f>F14*100/C14</f>
        <v>20</v>
      </c>
    </row>
    <row r="15" spans="1:7" ht="21.95" customHeight="1" x14ac:dyDescent="0.25">
      <c r="A15" s="1" t="s">
        <v>26</v>
      </c>
      <c r="B15" s="9">
        <v>1</v>
      </c>
      <c r="C15" s="5">
        <v>20</v>
      </c>
      <c r="D15" s="9">
        <f>C15-F15</f>
        <v>18</v>
      </c>
      <c r="E15" s="13">
        <f t="shared" ref="E15:E26" si="0">D15*100/C15</f>
        <v>90</v>
      </c>
      <c r="F15" s="9">
        <v>2</v>
      </c>
      <c r="G15" s="16">
        <f t="shared" ref="G15:G26" si="1">F15*100/C15</f>
        <v>10</v>
      </c>
    </row>
    <row r="16" spans="1:7" ht="21.95" customHeight="1" x14ac:dyDescent="0.25">
      <c r="A16" s="8" t="s">
        <v>25</v>
      </c>
      <c r="B16" s="5">
        <v>1</v>
      </c>
      <c r="C16" s="5">
        <v>20</v>
      </c>
      <c r="D16" s="5">
        <f t="shared" ref="D16:D26" si="2">C16-F16</f>
        <v>16</v>
      </c>
      <c r="E16" s="14">
        <f t="shared" si="0"/>
        <v>80</v>
      </c>
      <c r="F16" s="5">
        <v>4</v>
      </c>
      <c r="G16" s="11">
        <f t="shared" si="1"/>
        <v>20</v>
      </c>
    </row>
    <row r="17" spans="1:9" ht="21.95" customHeight="1" x14ac:dyDescent="0.25">
      <c r="A17" s="2" t="s">
        <v>2</v>
      </c>
      <c r="B17" s="9">
        <v>1</v>
      </c>
      <c r="C17" s="5">
        <v>20</v>
      </c>
      <c r="D17" s="9">
        <f t="shared" si="2"/>
        <v>14</v>
      </c>
      <c r="E17" s="14">
        <f t="shared" si="0"/>
        <v>70</v>
      </c>
      <c r="F17" s="5">
        <f>3+3</f>
        <v>6</v>
      </c>
      <c r="G17" s="11">
        <f t="shared" si="1"/>
        <v>30</v>
      </c>
    </row>
    <row r="18" spans="1:9" ht="21.95" customHeight="1" x14ac:dyDescent="0.25">
      <c r="A18" s="2" t="s">
        <v>3</v>
      </c>
      <c r="B18" s="9">
        <v>1</v>
      </c>
      <c r="C18" s="5">
        <v>20</v>
      </c>
      <c r="D18" s="9">
        <f t="shared" si="2"/>
        <v>18</v>
      </c>
      <c r="E18" s="14">
        <f t="shared" si="0"/>
        <v>90</v>
      </c>
      <c r="F18" s="5">
        <v>2</v>
      </c>
      <c r="G18" s="11">
        <f t="shared" si="1"/>
        <v>10</v>
      </c>
    </row>
    <row r="19" spans="1:9" ht="21.95" customHeight="1" x14ac:dyDescent="0.25">
      <c r="A19" s="2" t="s">
        <v>4</v>
      </c>
      <c r="B19" s="9">
        <v>1</v>
      </c>
      <c r="C19" s="5">
        <v>20</v>
      </c>
      <c r="D19" s="9">
        <f t="shared" si="2"/>
        <v>16</v>
      </c>
      <c r="E19" s="14">
        <f t="shared" si="0"/>
        <v>80</v>
      </c>
      <c r="F19" s="5">
        <v>4</v>
      </c>
      <c r="G19" s="11">
        <f t="shared" si="1"/>
        <v>20</v>
      </c>
    </row>
    <row r="20" spans="1:9" ht="21.95" customHeight="1" x14ac:dyDescent="0.25">
      <c r="A20" s="2" t="s">
        <v>5</v>
      </c>
      <c r="B20" s="9">
        <v>1</v>
      </c>
      <c r="C20" s="5">
        <v>20</v>
      </c>
      <c r="D20" s="9">
        <f t="shared" si="2"/>
        <v>17</v>
      </c>
      <c r="E20" s="14">
        <f t="shared" si="0"/>
        <v>85</v>
      </c>
      <c r="F20" s="5">
        <v>3</v>
      </c>
      <c r="G20" s="11">
        <f t="shared" si="1"/>
        <v>15</v>
      </c>
    </row>
    <row r="21" spans="1:9" ht="21.95" customHeight="1" x14ac:dyDescent="0.25">
      <c r="A21" s="2" t="s">
        <v>10</v>
      </c>
      <c r="B21" s="9">
        <v>1</v>
      </c>
      <c r="C21" s="5">
        <v>20</v>
      </c>
      <c r="D21" s="9">
        <f t="shared" si="2"/>
        <v>17</v>
      </c>
      <c r="E21" s="14">
        <f t="shared" si="0"/>
        <v>85</v>
      </c>
      <c r="F21" s="5">
        <v>3</v>
      </c>
      <c r="G21" s="11">
        <f t="shared" si="1"/>
        <v>15</v>
      </c>
    </row>
    <row r="22" spans="1:9" ht="21.95" customHeight="1" x14ac:dyDescent="0.25">
      <c r="A22" s="2" t="s">
        <v>6</v>
      </c>
      <c r="B22" s="9">
        <v>1</v>
      </c>
      <c r="C22" s="5">
        <v>20</v>
      </c>
      <c r="D22" s="9">
        <f t="shared" si="2"/>
        <v>15</v>
      </c>
      <c r="E22" s="14">
        <f t="shared" si="0"/>
        <v>75</v>
      </c>
      <c r="F22" s="5">
        <v>5</v>
      </c>
      <c r="G22" s="11">
        <f t="shared" si="1"/>
        <v>25</v>
      </c>
    </row>
    <row r="23" spans="1:9" ht="21.95" customHeight="1" x14ac:dyDescent="0.25">
      <c r="A23" s="2" t="s">
        <v>7</v>
      </c>
      <c r="B23" s="9">
        <v>1</v>
      </c>
      <c r="C23" s="5">
        <v>20</v>
      </c>
      <c r="D23" s="9">
        <f t="shared" si="2"/>
        <v>16</v>
      </c>
      <c r="E23" s="14">
        <f t="shared" si="0"/>
        <v>80</v>
      </c>
      <c r="F23" s="5">
        <v>4</v>
      </c>
      <c r="G23" s="11">
        <f t="shared" si="1"/>
        <v>20</v>
      </c>
    </row>
    <row r="24" spans="1:9" ht="21.95" customHeight="1" x14ac:dyDescent="0.25">
      <c r="A24" s="2" t="s">
        <v>8</v>
      </c>
      <c r="B24" s="9">
        <v>2</v>
      </c>
      <c r="C24" s="5">
        <v>40</v>
      </c>
      <c r="D24" s="9">
        <f t="shared" si="2"/>
        <v>30.5</v>
      </c>
      <c r="E24" s="14">
        <f t="shared" si="0"/>
        <v>76.25</v>
      </c>
      <c r="F24" s="5">
        <f>3.5+6</f>
        <v>9.5</v>
      </c>
      <c r="G24" s="11">
        <f t="shared" si="1"/>
        <v>23.75</v>
      </c>
    </row>
    <row r="25" spans="1:9" ht="21.95" customHeight="1" x14ac:dyDescent="0.25">
      <c r="A25" s="2" t="s">
        <v>24</v>
      </c>
      <c r="B25" s="9">
        <v>1</v>
      </c>
      <c r="C25" s="5">
        <v>20</v>
      </c>
      <c r="D25" s="9">
        <f t="shared" si="2"/>
        <v>16</v>
      </c>
      <c r="E25" s="14">
        <f t="shared" si="0"/>
        <v>80</v>
      </c>
      <c r="F25" s="5">
        <v>4</v>
      </c>
      <c r="G25" s="11">
        <f t="shared" si="1"/>
        <v>20</v>
      </c>
    </row>
    <row r="26" spans="1:9" ht="21.95" customHeight="1" thickBot="1" x14ac:dyDescent="0.3">
      <c r="A26" s="3" t="s">
        <v>9</v>
      </c>
      <c r="B26" s="10">
        <v>1</v>
      </c>
      <c r="C26" s="6">
        <v>20</v>
      </c>
      <c r="D26" s="10">
        <f t="shared" si="2"/>
        <v>18</v>
      </c>
      <c r="E26" s="15">
        <f t="shared" si="0"/>
        <v>90</v>
      </c>
      <c r="F26" s="6">
        <v>2</v>
      </c>
      <c r="G26" s="12">
        <f t="shared" si="1"/>
        <v>10</v>
      </c>
    </row>
    <row r="27" spans="1:9" ht="12.95" customHeight="1" thickBot="1" x14ac:dyDescent="0.3">
      <c r="A27" s="20"/>
      <c r="B27" s="20"/>
      <c r="C27" s="20"/>
      <c r="D27" s="20"/>
      <c r="E27" s="20"/>
      <c r="F27" s="20"/>
      <c r="G27" s="44"/>
    </row>
    <row r="28" spans="1:9" x14ac:dyDescent="0.25">
      <c r="A28" s="22" t="s">
        <v>38</v>
      </c>
      <c r="B28" s="23"/>
      <c r="C28" s="23"/>
      <c r="D28" s="23"/>
      <c r="E28" s="23"/>
      <c r="F28" s="23"/>
      <c r="G28" s="24"/>
    </row>
    <row r="29" spans="1:9" ht="15.75" thickBot="1" x14ac:dyDescent="0.3">
      <c r="A29" s="25"/>
      <c r="B29" s="26"/>
      <c r="C29" s="26"/>
      <c r="D29" s="26"/>
      <c r="E29" s="26"/>
      <c r="F29" s="26"/>
      <c r="G29" s="27"/>
    </row>
    <row r="30" spans="1:9" ht="25.5" customHeight="1" thickBot="1" x14ac:dyDescent="0.35">
      <c r="A30" s="42" t="s">
        <v>0</v>
      </c>
      <c r="B30" s="43" t="s">
        <v>11</v>
      </c>
      <c r="C30" s="4" t="s">
        <v>12</v>
      </c>
      <c r="D30" s="28" t="s">
        <v>22</v>
      </c>
      <c r="E30" s="29"/>
      <c r="F30" s="28" t="s">
        <v>23</v>
      </c>
      <c r="G30" s="29"/>
      <c r="H30" s="47"/>
      <c r="I30" s="47"/>
    </row>
    <row r="31" spans="1:9" ht="21.95" customHeight="1" x14ac:dyDescent="0.25">
      <c r="A31" s="17" t="s">
        <v>1</v>
      </c>
      <c r="B31" s="5">
        <v>1</v>
      </c>
      <c r="C31" s="5">
        <v>20</v>
      </c>
      <c r="D31" s="5">
        <f>C31-F31</f>
        <v>20</v>
      </c>
      <c r="E31" s="14">
        <f>D31*100/C31</f>
        <v>100</v>
      </c>
      <c r="F31" s="5">
        <v>0</v>
      </c>
      <c r="G31" s="11">
        <f>F31*100/C31</f>
        <v>0</v>
      </c>
      <c r="H31" s="47"/>
      <c r="I31" s="45"/>
    </row>
    <row r="32" spans="1:9" ht="21.95" customHeight="1" x14ac:dyDescent="0.25">
      <c r="A32" s="1" t="s">
        <v>26</v>
      </c>
      <c r="B32" s="9">
        <v>1</v>
      </c>
      <c r="C32" s="5">
        <v>20</v>
      </c>
      <c r="D32" s="9">
        <f>C32-F32</f>
        <v>19</v>
      </c>
      <c r="E32" s="13">
        <f t="shared" ref="E32:E43" si="3">D32*100/C32</f>
        <v>95</v>
      </c>
      <c r="F32" s="9">
        <v>1</v>
      </c>
      <c r="G32" s="16">
        <f t="shared" ref="G32:G43" si="4">F32*100/C32</f>
        <v>5</v>
      </c>
      <c r="H32" s="47"/>
      <c r="I32" s="45"/>
    </row>
    <row r="33" spans="1:9" ht="21.95" customHeight="1" x14ac:dyDescent="0.25">
      <c r="A33" s="8" t="s">
        <v>25</v>
      </c>
      <c r="B33" s="5">
        <v>1</v>
      </c>
      <c r="C33" s="5">
        <v>20</v>
      </c>
      <c r="D33" s="5">
        <f t="shared" ref="D33:D43" si="5">C33-F33</f>
        <v>20</v>
      </c>
      <c r="E33" s="14">
        <f t="shared" si="3"/>
        <v>100</v>
      </c>
      <c r="F33" s="5">
        <v>0</v>
      </c>
      <c r="G33" s="11">
        <f t="shared" si="4"/>
        <v>0</v>
      </c>
      <c r="H33" s="47"/>
      <c r="I33" s="45"/>
    </row>
    <row r="34" spans="1:9" ht="21.95" customHeight="1" x14ac:dyDescent="0.25">
      <c r="A34" s="2" t="s">
        <v>2</v>
      </c>
      <c r="B34" s="9">
        <v>1</v>
      </c>
      <c r="C34" s="5">
        <v>20</v>
      </c>
      <c r="D34" s="9">
        <f t="shared" si="5"/>
        <v>15</v>
      </c>
      <c r="E34" s="14">
        <f t="shared" si="3"/>
        <v>75</v>
      </c>
      <c r="F34" s="5">
        <f>3+2</f>
        <v>5</v>
      </c>
      <c r="G34" s="11">
        <f t="shared" si="4"/>
        <v>25</v>
      </c>
      <c r="H34" s="47"/>
      <c r="I34" s="45"/>
    </row>
    <row r="35" spans="1:9" ht="21.95" customHeight="1" x14ac:dyDescent="0.25">
      <c r="A35" s="2" t="s">
        <v>3</v>
      </c>
      <c r="B35" s="9">
        <v>1</v>
      </c>
      <c r="C35" s="5">
        <v>20</v>
      </c>
      <c r="D35" s="9">
        <f t="shared" si="5"/>
        <v>18.5</v>
      </c>
      <c r="E35" s="14">
        <f t="shared" si="3"/>
        <v>92.5</v>
      </c>
      <c r="F35" s="5">
        <v>1.5</v>
      </c>
      <c r="G35" s="11">
        <f t="shared" si="4"/>
        <v>7.5</v>
      </c>
      <c r="H35" s="47"/>
      <c r="I35" s="45"/>
    </row>
    <row r="36" spans="1:9" ht="21.95" customHeight="1" x14ac:dyDescent="0.25">
      <c r="A36" s="2" t="s">
        <v>4</v>
      </c>
      <c r="B36" s="9">
        <v>1</v>
      </c>
      <c r="C36" s="5">
        <v>20</v>
      </c>
      <c r="D36" s="9">
        <f t="shared" si="5"/>
        <v>18.5</v>
      </c>
      <c r="E36" s="14">
        <f t="shared" si="3"/>
        <v>92.5</v>
      </c>
      <c r="F36" s="5">
        <v>1.5</v>
      </c>
      <c r="G36" s="11">
        <f t="shared" si="4"/>
        <v>7.5</v>
      </c>
      <c r="H36" s="47"/>
      <c r="I36" s="45"/>
    </row>
    <row r="37" spans="1:9" ht="21.95" customHeight="1" x14ac:dyDescent="0.25">
      <c r="A37" s="2" t="s">
        <v>5</v>
      </c>
      <c r="B37" s="9">
        <v>1</v>
      </c>
      <c r="C37" s="5">
        <v>20</v>
      </c>
      <c r="D37" s="9">
        <f t="shared" si="5"/>
        <v>16.5</v>
      </c>
      <c r="E37" s="14">
        <f t="shared" si="3"/>
        <v>82.5</v>
      </c>
      <c r="F37" s="5">
        <v>3.5</v>
      </c>
      <c r="G37" s="11">
        <f t="shared" si="4"/>
        <v>17.5</v>
      </c>
      <c r="H37" s="47"/>
      <c r="I37" s="45"/>
    </row>
    <row r="38" spans="1:9" ht="21.95" customHeight="1" x14ac:dyDescent="0.25">
      <c r="A38" s="2" t="s">
        <v>10</v>
      </c>
      <c r="B38" s="9">
        <v>1</v>
      </c>
      <c r="C38" s="5">
        <v>20</v>
      </c>
      <c r="D38" s="9">
        <f t="shared" si="5"/>
        <v>15</v>
      </c>
      <c r="E38" s="14">
        <f t="shared" si="3"/>
        <v>75</v>
      </c>
      <c r="F38" s="5">
        <v>5</v>
      </c>
      <c r="G38" s="11">
        <f t="shared" si="4"/>
        <v>25</v>
      </c>
      <c r="H38" s="47"/>
      <c r="I38" s="45"/>
    </row>
    <row r="39" spans="1:9" ht="21.95" customHeight="1" x14ac:dyDescent="0.25">
      <c r="A39" s="2" t="s">
        <v>6</v>
      </c>
      <c r="B39" s="9">
        <v>1</v>
      </c>
      <c r="C39" s="5">
        <v>20</v>
      </c>
      <c r="D39" s="9">
        <f t="shared" si="5"/>
        <v>20</v>
      </c>
      <c r="E39" s="14">
        <f t="shared" si="3"/>
        <v>100</v>
      </c>
      <c r="F39" s="5">
        <v>0</v>
      </c>
      <c r="G39" s="11">
        <f t="shared" si="4"/>
        <v>0</v>
      </c>
      <c r="H39" s="47"/>
      <c r="I39" s="45"/>
    </row>
    <row r="40" spans="1:9" ht="21.95" customHeight="1" x14ac:dyDescent="0.25">
      <c r="A40" s="2" t="s">
        <v>7</v>
      </c>
      <c r="B40" s="9">
        <v>1</v>
      </c>
      <c r="C40" s="5">
        <v>20</v>
      </c>
      <c r="D40" s="9">
        <f t="shared" si="5"/>
        <v>15</v>
      </c>
      <c r="E40" s="14">
        <f t="shared" si="3"/>
        <v>75</v>
      </c>
      <c r="F40" s="5">
        <v>5</v>
      </c>
      <c r="G40" s="11">
        <f t="shared" si="4"/>
        <v>25</v>
      </c>
      <c r="H40" s="47"/>
      <c r="I40" s="45"/>
    </row>
    <row r="41" spans="1:9" ht="21.95" customHeight="1" x14ac:dyDescent="0.25">
      <c r="A41" s="2" t="s">
        <v>8</v>
      </c>
      <c r="B41" s="9">
        <v>2</v>
      </c>
      <c r="C41" s="5">
        <v>40</v>
      </c>
      <c r="D41" s="9">
        <f t="shared" si="5"/>
        <v>36.5</v>
      </c>
      <c r="E41" s="14">
        <f t="shared" si="3"/>
        <v>91.25</v>
      </c>
      <c r="F41" s="5">
        <f>3.5+0</f>
        <v>3.5</v>
      </c>
      <c r="G41" s="11">
        <f t="shared" si="4"/>
        <v>8.75</v>
      </c>
      <c r="H41" s="47"/>
      <c r="I41" s="45"/>
    </row>
    <row r="42" spans="1:9" ht="21.95" customHeight="1" x14ac:dyDescent="0.25">
      <c r="A42" s="2" t="s">
        <v>24</v>
      </c>
      <c r="B42" s="9">
        <v>1</v>
      </c>
      <c r="C42" s="5">
        <v>20</v>
      </c>
      <c r="D42" s="9">
        <f t="shared" si="5"/>
        <v>18</v>
      </c>
      <c r="E42" s="14">
        <f t="shared" si="3"/>
        <v>90</v>
      </c>
      <c r="F42" s="5">
        <v>2</v>
      </c>
      <c r="G42" s="11">
        <f t="shared" si="4"/>
        <v>10</v>
      </c>
      <c r="H42" s="47"/>
      <c r="I42" s="45"/>
    </row>
    <row r="43" spans="1:9" ht="21.95" customHeight="1" thickBot="1" x14ac:dyDescent="0.3">
      <c r="A43" s="3" t="s">
        <v>9</v>
      </c>
      <c r="B43" s="10">
        <v>1</v>
      </c>
      <c r="C43" s="6">
        <v>20</v>
      </c>
      <c r="D43" s="10">
        <f t="shared" si="5"/>
        <v>18</v>
      </c>
      <c r="E43" s="15">
        <f t="shared" si="3"/>
        <v>90</v>
      </c>
      <c r="F43" s="6">
        <v>2</v>
      </c>
      <c r="G43" s="12">
        <f t="shared" si="4"/>
        <v>10</v>
      </c>
      <c r="H43" s="47"/>
      <c r="I43" s="45"/>
    </row>
    <row r="44" spans="1:9" ht="12.95" customHeight="1" thickBot="1" x14ac:dyDescent="0.3">
      <c r="A44" s="20"/>
      <c r="B44" s="20"/>
      <c r="C44" s="20"/>
      <c r="D44" s="20"/>
      <c r="E44" s="20"/>
      <c r="F44" s="20"/>
      <c r="G44" s="44"/>
    </row>
    <row r="45" spans="1:9" x14ac:dyDescent="0.25">
      <c r="A45" s="22" t="s">
        <v>37</v>
      </c>
      <c r="B45" s="23"/>
      <c r="C45" s="23"/>
      <c r="D45" s="23"/>
      <c r="E45" s="23"/>
      <c r="F45" s="23"/>
      <c r="G45" s="24"/>
    </row>
    <row r="46" spans="1:9" ht="15.75" thickBot="1" x14ac:dyDescent="0.3">
      <c r="A46" s="25"/>
      <c r="B46" s="26"/>
      <c r="C46" s="26"/>
      <c r="D46" s="26"/>
      <c r="E46" s="26"/>
      <c r="F46" s="26"/>
      <c r="G46" s="27"/>
    </row>
    <row r="47" spans="1:9" ht="25.5" customHeight="1" thickBot="1" x14ac:dyDescent="0.35">
      <c r="A47" s="42" t="s">
        <v>0</v>
      </c>
      <c r="B47" s="43" t="s">
        <v>11</v>
      </c>
      <c r="C47" s="4" t="s">
        <v>12</v>
      </c>
      <c r="D47" s="28" t="s">
        <v>22</v>
      </c>
      <c r="E47" s="29"/>
      <c r="F47" s="28" t="s">
        <v>23</v>
      </c>
      <c r="G47" s="29"/>
      <c r="I47" s="47"/>
    </row>
    <row r="48" spans="1:9" ht="21.95" customHeight="1" x14ac:dyDescent="0.25">
      <c r="A48" s="17" t="s">
        <v>1</v>
      </c>
      <c r="B48" s="5">
        <v>1</v>
      </c>
      <c r="C48" s="5">
        <v>22</v>
      </c>
      <c r="D48" s="5">
        <f>C48-F48</f>
        <v>21</v>
      </c>
      <c r="E48" s="14">
        <f>D48*100/C48</f>
        <v>95.454545454545453</v>
      </c>
      <c r="F48" s="5">
        <v>1</v>
      </c>
      <c r="G48" s="11">
        <f>F48*100/C48</f>
        <v>4.5454545454545459</v>
      </c>
      <c r="I48" s="45"/>
    </row>
    <row r="49" spans="1:9" ht="21.95" customHeight="1" x14ac:dyDescent="0.25">
      <c r="A49" s="1" t="s">
        <v>26</v>
      </c>
      <c r="B49" s="9">
        <v>1</v>
      </c>
      <c r="C49" s="5">
        <v>22</v>
      </c>
      <c r="D49" s="9">
        <f>C49-F49</f>
        <v>21</v>
      </c>
      <c r="E49" s="13">
        <f t="shared" ref="E49:E60" si="6">D49*100/C49</f>
        <v>95.454545454545453</v>
      </c>
      <c r="F49" s="9">
        <v>1</v>
      </c>
      <c r="G49" s="16">
        <f t="shared" ref="G49:G60" si="7">F49*100/C49</f>
        <v>4.5454545454545459</v>
      </c>
      <c r="I49" s="45"/>
    </row>
    <row r="50" spans="1:9" ht="21.95" customHeight="1" x14ac:dyDescent="0.25">
      <c r="A50" s="8" t="s">
        <v>25</v>
      </c>
      <c r="B50" s="5">
        <v>1</v>
      </c>
      <c r="C50" s="5">
        <v>22</v>
      </c>
      <c r="D50" s="5">
        <f t="shared" ref="D50:D60" si="8">C50-F50</f>
        <v>22</v>
      </c>
      <c r="E50" s="14">
        <f t="shared" si="6"/>
        <v>100</v>
      </c>
      <c r="F50" s="5">
        <v>0</v>
      </c>
      <c r="G50" s="11">
        <f t="shared" si="7"/>
        <v>0</v>
      </c>
      <c r="I50" s="45"/>
    </row>
    <row r="51" spans="1:9" ht="21.95" customHeight="1" x14ac:dyDescent="0.25">
      <c r="A51" s="2" t="s">
        <v>2</v>
      </c>
      <c r="B51" s="9">
        <v>1</v>
      </c>
      <c r="C51" s="5">
        <v>22</v>
      </c>
      <c r="D51" s="9">
        <f t="shared" si="8"/>
        <v>16</v>
      </c>
      <c r="E51" s="14">
        <f t="shared" si="6"/>
        <v>72.727272727272734</v>
      </c>
      <c r="F51" s="5">
        <f>3+3</f>
        <v>6</v>
      </c>
      <c r="G51" s="11">
        <f t="shared" si="7"/>
        <v>27.272727272727273</v>
      </c>
      <c r="I51" s="45"/>
    </row>
    <row r="52" spans="1:9" ht="21.95" customHeight="1" x14ac:dyDescent="0.25">
      <c r="A52" s="2" t="s">
        <v>3</v>
      </c>
      <c r="B52" s="9">
        <v>1</v>
      </c>
      <c r="C52" s="5">
        <v>22</v>
      </c>
      <c r="D52" s="9">
        <f t="shared" si="8"/>
        <v>21.5</v>
      </c>
      <c r="E52" s="14">
        <f t="shared" si="6"/>
        <v>97.727272727272734</v>
      </c>
      <c r="F52" s="5">
        <v>0.5</v>
      </c>
      <c r="G52" s="11">
        <f t="shared" si="7"/>
        <v>2.2727272727272729</v>
      </c>
      <c r="I52" s="45"/>
    </row>
    <row r="53" spans="1:9" ht="21.95" customHeight="1" x14ac:dyDescent="0.25">
      <c r="A53" s="2" t="s">
        <v>4</v>
      </c>
      <c r="B53" s="9">
        <v>1</v>
      </c>
      <c r="C53" s="5">
        <v>22</v>
      </c>
      <c r="D53" s="9">
        <f t="shared" si="8"/>
        <v>22</v>
      </c>
      <c r="E53" s="14">
        <f t="shared" si="6"/>
        <v>100</v>
      </c>
      <c r="F53" s="5">
        <v>0</v>
      </c>
      <c r="G53" s="11">
        <f t="shared" si="7"/>
        <v>0</v>
      </c>
      <c r="I53" s="45"/>
    </row>
    <row r="54" spans="1:9" ht="21.95" customHeight="1" x14ac:dyDescent="0.25">
      <c r="A54" s="2" t="s">
        <v>5</v>
      </c>
      <c r="B54" s="9">
        <v>1</v>
      </c>
      <c r="C54" s="5">
        <v>22</v>
      </c>
      <c r="D54" s="9">
        <f t="shared" si="8"/>
        <v>20</v>
      </c>
      <c r="E54" s="14">
        <f t="shared" si="6"/>
        <v>90.909090909090907</v>
      </c>
      <c r="F54" s="5">
        <v>2</v>
      </c>
      <c r="G54" s="11">
        <f t="shared" si="7"/>
        <v>9.0909090909090917</v>
      </c>
      <c r="I54" s="45"/>
    </row>
    <row r="55" spans="1:9" ht="21.95" customHeight="1" x14ac:dyDescent="0.25">
      <c r="A55" s="2" t="s">
        <v>10</v>
      </c>
      <c r="B55" s="9">
        <v>1</v>
      </c>
      <c r="C55" s="5">
        <v>22</v>
      </c>
      <c r="D55" s="9">
        <f t="shared" si="8"/>
        <v>21</v>
      </c>
      <c r="E55" s="14">
        <f t="shared" si="6"/>
        <v>95.454545454545453</v>
      </c>
      <c r="F55" s="5">
        <v>1</v>
      </c>
      <c r="G55" s="11">
        <f t="shared" si="7"/>
        <v>4.5454545454545459</v>
      </c>
      <c r="I55" s="45"/>
    </row>
    <row r="56" spans="1:9" ht="21.95" customHeight="1" x14ac:dyDescent="0.25">
      <c r="A56" s="2" t="s">
        <v>6</v>
      </c>
      <c r="B56" s="9">
        <v>1</v>
      </c>
      <c r="C56" s="5">
        <v>22</v>
      </c>
      <c r="D56" s="9">
        <f t="shared" si="8"/>
        <v>21</v>
      </c>
      <c r="E56" s="14">
        <f t="shared" si="6"/>
        <v>95.454545454545453</v>
      </c>
      <c r="F56" s="5">
        <v>1</v>
      </c>
      <c r="G56" s="11">
        <f t="shared" si="7"/>
        <v>4.5454545454545459</v>
      </c>
      <c r="I56" s="45"/>
    </row>
    <row r="57" spans="1:9" ht="21.95" customHeight="1" x14ac:dyDescent="0.25">
      <c r="A57" s="2" t="s">
        <v>7</v>
      </c>
      <c r="B57" s="9">
        <v>1</v>
      </c>
      <c r="C57" s="5">
        <v>22</v>
      </c>
      <c r="D57" s="9">
        <f t="shared" si="8"/>
        <v>15.5</v>
      </c>
      <c r="E57" s="14">
        <f t="shared" si="6"/>
        <v>70.454545454545453</v>
      </c>
      <c r="F57" s="5">
        <v>6.5</v>
      </c>
      <c r="G57" s="11">
        <f t="shared" si="7"/>
        <v>29.545454545454547</v>
      </c>
      <c r="I57" s="45"/>
    </row>
    <row r="58" spans="1:9" ht="21.95" customHeight="1" x14ac:dyDescent="0.25">
      <c r="A58" s="2" t="s">
        <v>8</v>
      </c>
      <c r="B58" s="9">
        <v>2</v>
      </c>
      <c r="C58" s="5">
        <v>44</v>
      </c>
      <c r="D58" s="9">
        <f t="shared" si="8"/>
        <v>41</v>
      </c>
      <c r="E58" s="14">
        <f t="shared" si="6"/>
        <v>93.181818181818187</v>
      </c>
      <c r="F58" s="5">
        <f>2+1</f>
        <v>3</v>
      </c>
      <c r="G58" s="11">
        <f t="shared" si="7"/>
        <v>6.8181818181818183</v>
      </c>
      <c r="I58" s="45"/>
    </row>
    <row r="59" spans="1:9" ht="21.95" customHeight="1" x14ac:dyDescent="0.25">
      <c r="A59" s="2" t="s">
        <v>24</v>
      </c>
      <c r="B59" s="9">
        <v>1</v>
      </c>
      <c r="C59" s="5">
        <v>22</v>
      </c>
      <c r="D59" s="9">
        <f t="shared" si="8"/>
        <v>16.5</v>
      </c>
      <c r="E59" s="14">
        <f t="shared" si="6"/>
        <v>75</v>
      </c>
      <c r="F59" s="5">
        <v>5.5</v>
      </c>
      <c r="G59" s="11">
        <f t="shared" si="7"/>
        <v>25</v>
      </c>
      <c r="I59" s="45"/>
    </row>
    <row r="60" spans="1:9" ht="21.95" customHeight="1" thickBot="1" x14ac:dyDescent="0.3">
      <c r="A60" s="3" t="s">
        <v>9</v>
      </c>
      <c r="B60" s="10">
        <v>1</v>
      </c>
      <c r="C60" s="5">
        <v>22</v>
      </c>
      <c r="D60" s="10">
        <f t="shared" si="8"/>
        <v>22</v>
      </c>
      <c r="E60" s="15">
        <f t="shared" si="6"/>
        <v>100</v>
      </c>
      <c r="F60" s="6">
        <v>0</v>
      </c>
      <c r="G60" s="12">
        <f t="shared" si="7"/>
        <v>0</v>
      </c>
      <c r="I60" s="45"/>
    </row>
    <row r="61" spans="1:9" ht="12.95" customHeight="1" thickBot="1" x14ac:dyDescent="0.3">
      <c r="A61" s="20"/>
      <c r="B61" s="20"/>
      <c r="C61" s="20"/>
      <c r="D61" s="20"/>
      <c r="E61" s="20"/>
      <c r="F61" s="20"/>
      <c r="G61" s="44"/>
    </row>
    <row r="62" spans="1:9" x14ac:dyDescent="0.25">
      <c r="A62" s="22" t="s">
        <v>36</v>
      </c>
      <c r="B62" s="23"/>
      <c r="C62" s="23"/>
      <c r="D62" s="23"/>
      <c r="E62" s="23"/>
      <c r="F62" s="23"/>
      <c r="G62" s="24"/>
    </row>
    <row r="63" spans="1:9" ht="18.75" customHeight="1" thickBot="1" x14ac:dyDescent="0.3">
      <c r="A63" s="25"/>
      <c r="B63" s="26"/>
      <c r="C63" s="26"/>
      <c r="D63" s="26"/>
      <c r="E63" s="26"/>
      <c r="F63" s="26"/>
      <c r="G63" s="27"/>
    </row>
    <row r="64" spans="1:9" ht="25.5" customHeight="1" thickBot="1" x14ac:dyDescent="0.35">
      <c r="A64" s="42" t="s">
        <v>0</v>
      </c>
      <c r="B64" s="43" t="s">
        <v>11</v>
      </c>
      <c r="C64" s="4" t="s">
        <v>12</v>
      </c>
      <c r="D64" s="28" t="s">
        <v>22</v>
      </c>
      <c r="E64" s="29"/>
      <c r="F64" s="28" t="s">
        <v>23</v>
      </c>
      <c r="G64" s="29"/>
    </row>
    <row r="65" spans="1:9" ht="21.95" customHeight="1" x14ac:dyDescent="0.25">
      <c r="A65" s="17" t="s">
        <v>1</v>
      </c>
      <c r="B65" s="5">
        <v>1</v>
      </c>
      <c r="C65" s="5">
        <v>21</v>
      </c>
      <c r="D65" s="5">
        <f>C65-F65</f>
        <v>18</v>
      </c>
      <c r="E65" s="14">
        <f>D65*100/C65</f>
        <v>85.714285714285708</v>
      </c>
      <c r="F65" s="5">
        <v>3</v>
      </c>
      <c r="G65" s="11">
        <f>F65*100/C65</f>
        <v>14.285714285714286</v>
      </c>
      <c r="I65" s="45"/>
    </row>
    <row r="66" spans="1:9" ht="21.95" customHeight="1" x14ac:dyDescent="0.25">
      <c r="A66" s="1" t="s">
        <v>26</v>
      </c>
      <c r="B66" s="9">
        <v>1</v>
      </c>
      <c r="C66" s="5">
        <v>21</v>
      </c>
      <c r="D66" s="9">
        <f>C66-F66</f>
        <v>19</v>
      </c>
      <c r="E66" s="13">
        <f t="shared" ref="E66:E77" si="9">D66*100/C66</f>
        <v>90.476190476190482</v>
      </c>
      <c r="F66" s="9">
        <v>2</v>
      </c>
      <c r="G66" s="16">
        <f t="shared" ref="G66:G77" si="10">F66*100/C66</f>
        <v>9.5238095238095237</v>
      </c>
      <c r="I66" s="45"/>
    </row>
    <row r="67" spans="1:9" ht="21.95" customHeight="1" x14ac:dyDescent="0.25">
      <c r="A67" s="8" t="s">
        <v>25</v>
      </c>
      <c r="B67" s="5">
        <v>1</v>
      </c>
      <c r="C67" s="5">
        <v>21</v>
      </c>
      <c r="D67" s="5">
        <f t="shared" ref="D67:D77" si="11">C67-F67</f>
        <v>15</v>
      </c>
      <c r="E67" s="14">
        <f t="shared" si="9"/>
        <v>71.428571428571431</v>
      </c>
      <c r="F67" s="5">
        <v>6</v>
      </c>
      <c r="G67" s="11">
        <f t="shared" si="10"/>
        <v>28.571428571428573</v>
      </c>
      <c r="I67" s="45"/>
    </row>
    <row r="68" spans="1:9" ht="21.95" customHeight="1" x14ac:dyDescent="0.25">
      <c r="A68" s="2" t="s">
        <v>2</v>
      </c>
      <c r="B68" s="9">
        <v>1</v>
      </c>
      <c r="C68" s="5">
        <v>21</v>
      </c>
      <c r="D68" s="9">
        <f t="shared" si="11"/>
        <v>17</v>
      </c>
      <c r="E68" s="14">
        <f t="shared" si="9"/>
        <v>80.952380952380949</v>
      </c>
      <c r="F68" s="5">
        <f>3+1</f>
        <v>4</v>
      </c>
      <c r="G68" s="11">
        <f t="shared" si="10"/>
        <v>19.047619047619047</v>
      </c>
      <c r="I68" s="45"/>
    </row>
    <row r="69" spans="1:9" ht="21.95" customHeight="1" x14ac:dyDescent="0.25">
      <c r="A69" s="2" t="s">
        <v>3</v>
      </c>
      <c r="B69" s="9">
        <v>1</v>
      </c>
      <c r="C69" s="5">
        <v>21</v>
      </c>
      <c r="D69" s="9">
        <f t="shared" si="11"/>
        <v>21</v>
      </c>
      <c r="E69" s="14">
        <f t="shared" si="9"/>
        <v>100</v>
      </c>
      <c r="F69" s="5">
        <v>0</v>
      </c>
      <c r="G69" s="11">
        <f t="shared" si="10"/>
        <v>0</v>
      </c>
      <c r="I69" s="45"/>
    </row>
    <row r="70" spans="1:9" ht="21.95" customHeight="1" x14ac:dyDescent="0.25">
      <c r="A70" s="2" t="s">
        <v>4</v>
      </c>
      <c r="B70" s="9">
        <v>1</v>
      </c>
      <c r="C70" s="5">
        <v>21</v>
      </c>
      <c r="D70" s="9">
        <f t="shared" si="11"/>
        <v>21</v>
      </c>
      <c r="E70" s="14">
        <f t="shared" si="9"/>
        <v>100</v>
      </c>
      <c r="F70" s="5">
        <v>0</v>
      </c>
      <c r="G70" s="11">
        <f t="shared" si="10"/>
        <v>0</v>
      </c>
      <c r="I70" s="45"/>
    </row>
    <row r="71" spans="1:9" ht="21.95" customHeight="1" x14ac:dyDescent="0.25">
      <c r="A71" s="2" t="s">
        <v>5</v>
      </c>
      <c r="B71" s="9">
        <v>1</v>
      </c>
      <c r="C71" s="5">
        <v>21</v>
      </c>
      <c r="D71" s="9">
        <f t="shared" si="11"/>
        <v>14.5</v>
      </c>
      <c r="E71" s="14">
        <f t="shared" si="9"/>
        <v>69.047619047619051</v>
      </c>
      <c r="F71" s="5">
        <v>6.5</v>
      </c>
      <c r="G71" s="11">
        <f t="shared" si="10"/>
        <v>30.952380952380953</v>
      </c>
      <c r="I71" s="45"/>
    </row>
    <row r="72" spans="1:9" ht="21.95" customHeight="1" x14ac:dyDescent="0.25">
      <c r="A72" s="2" t="s">
        <v>10</v>
      </c>
      <c r="B72" s="9">
        <v>1</v>
      </c>
      <c r="C72" s="5">
        <v>21</v>
      </c>
      <c r="D72" s="9">
        <f t="shared" si="11"/>
        <v>20</v>
      </c>
      <c r="E72" s="14">
        <f t="shared" si="9"/>
        <v>95.238095238095241</v>
      </c>
      <c r="F72" s="5">
        <v>1</v>
      </c>
      <c r="G72" s="11">
        <f t="shared" si="10"/>
        <v>4.7619047619047619</v>
      </c>
      <c r="I72" s="45"/>
    </row>
    <row r="73" spans="1:9" ht="21.95" customHeight="1" x14ac:dyDescent="0.25">
      <c r="A73" s="2" t="s">
        <v>6</v>
      </c>
      <c r="B73" s="9">
        <v>1</v>
      </c>
      <c r="C73" s="5">
        <v>21</v>
      </c>
      <c r="D73" s="9">
        <f t="shared" si="11"/>
        <v>20</v>
      </c>
      <c r="E73" s="14">
        <f t="shared" si="9"/>
        <v>95.238095238095241</v>
      </c>
      <c r="F73" s="5">
        <v>1</v>
      </c>
      <c r="G73" s="11">
        <f t="shared" si="10"/>
        <v>4.7619047619047619</v>
      </c>
      <c r="I73" s="45"/>
    </row>
    <row r="74" spans="1:9" ht="21.95" customHeight="1" x14ac:dyDescent="0.25">
      <c r="A74" s="2" t="s">
        <v>7</v>
      </c>
      <c r="B74" s="9">
        <v>1</v>
      </c>
      <c r="C74" s="5">
        <v>21</v>
      </c>
      <c r="D74" s="9">
        <f t="shared" si="11"/>
        <v>16.5</v>
      </c>
      <c r="E74" s="14">
        <f t="shared" si="9"/>
        <v>78.571428571428569</v>
      </c>
      <c r="F74" s="5">
        <v>4.5</v>
      </c>
      <c r="G74" s="11">
        <f t="shared" si="10"/>
        <v>21.428571428571427</v>
      </c>
      <c r="I74" s="45"/>
    </row>
    <row r="75" spans="1:9" ht="21.95" customHeight="1" x14ac:dyDescent="0.25">
      <c r="A75" s="2" t="s">
        <v>8</v>
      </c>
      <c r="B75" s="9">
        <v>2</v>
      </c>
      <c r="C75" s="5">
        <v>42</v>
      </c>
      <c r="D75" s="9">
        <f t="shared" si="11"/>
        <v>39.5</v>
      </c>
      <c r="E75" s="14">
        <f t="shared" si="9"/>
        <v>94.047619047619051</v>
      </c>
      <c r="F75" s="5">
        <f>2.5</f>
        <v>2.5</v>
      </c>
      <c r="G75" s="11">
        <f t="shared" si="10"/>
        <v>5.9523809523809526</v>
      </c>
      <c r="I75" s="45"/>
    </row>
    <row r="76" spans="1:9" ht="21.95" customHeight="1" x14ac:dyDescent="0.25">
      <c r="A76" s="2" t="s">
        <v>24</v>
      </c>
      <c r="B76" s="9">
        <v>1</v>
      </c>
      <c r="C76" s="5">
        <v>21</v>
      </c>
      <c r="D76" s="9">
        <f t="shared" si="11"/>
        <v>19</v>
      </c>
      <c r="E76" s="14">
        <f t="shared" si="9"/>
        <v>90.476190476190482</v>
      </c>
      <c r="F76" s="5">
        <v>2</v>
      </c>
      <c r="G76" s="11">
        <f t="shared" si="10"/>
        <v>9.5238095238095237</v>
      </c>
      <c r="I76" s="45"/>
    </row>
    <row r="77" spans="1:9" ht="21.95" customHeight="1" thickBot="1" x14ac:dyDescent="0.3">
      <c r="A77" s="3" t="s">
        <v>9</v>
      </c>
      <c r="B77" s="10">
        <v>1</v>
      </c>
      <c r="C77" s="5">
        <v>21</v>
      </c>
      <c r="D77" s="10">
        <f t="shared" si="11"/>
        <v>19</v>
      </c>
      <c r="E77" s="15">
        <f t="shared" si="9"/>
        <v>90.476190476190482</v>
      </c>
      <c r="F77" s="6">
        <v>2</v>
      </c>
      <c r="G77" s="12">
        <f t="shared" si="10"/>
        <v>9.5238095238095237</v>
      </c>
      <c r="I77" s="45"/>
    </row>
    <row r="78" spans="1:9" ht="12.95" customHeight="1" thickBot="1" x14ac:dyDescent="0.3">
      <c r="A78" s="20"/>
      <c r="B78" s="20"/>
      <c r="C78" s="20"/>
      <c r="D78" s="20"/>
      <c r="E78" s="20"/>
      <c r="F78" s="20"/>
      <c r="G78" s="44"/>
    </row>
    <row r="79" spans="1:9" x14ac:dyDescent="0.25">
      <c r="A79" s="22" t="s">
        <v>35</v>
      </c>
      <c r="B79" s="23"/>
      <c r="C79" s="23"/>
      <c r="D79" s="23"/>
      <c r="E79" s="23"/>
      <c r="F79" s="23"/>
      <c r="G79" s="24"/>
    </row>
    <row r="80" spans="1:9" ht="15.75" thickBot="1" x14ac:dyDescent="0.3">
      <c r="A80" s="25"/>
      <c r="B80" s="26"/>
      <c r="C80" s="26"/>
      <c r="D80" s="26"/>
      <c r="E80" s="26"/>
      <c r="F80" s="26"/>
      <c r="G80" s="27"/>
    </row>
    <row r="81" spans="1:9" ht="21.95" customHeight="1" thickBot="1" x14ac:dyDescent="0.35">
      <c r="A81" s="42" t="s">
        <v>0</v>
      </c>
      <c r="B81" s="43" t="s">
        <v>11</v>
      </c>
      <c r="C81" s="4" t="s">
        <v>12</v>
      </c>
      <c r="D81" s="28" t="s">
        <v>22</v>
      </c>
      <c r="E81" s="29"/>
      <c r="F81" s="28" t="s">
        <v>23</v>
      </c>
      <c r="G81" s="29"/>
    </row>
    <row r="82" spans="1:9" ht="21.95" customHeight="1" x14ac:dyDescent="0.25">
      <c r="A82" s="17" t="s">
        <v>1</v>
      </c>
      <c r="B82" s="5">
        <v>1</v>
      </c>
      <c r="C82" s="5">
        <v>20</v>
      </c>
      <c r="D82" s="5">
        <f>C82-F82</f>
        <v>20</v>
      </c>
      <c r="E82" s="14">
        <f>D82*100/C82</f>
        <v>100</v>
      </c>
      <c r="F82" s="5">
        <v>0</v>
      </c>
      <c r="G82" s="11">
        <f>F82*100/C82</f>
        <v>0</v>
      </c>
      <c r="I82" s="45"/>
    </row>
    <row r="83" spans="1:9" ht="21.95" customHeight="1" x14ac:dyDescent="0.25">
      <c r="A83" s="1" t="s">
        <v>26</v>
      </c>
      <c r="B83" s="9">
        <v>1</v>
      </c>
      <c r="C83" s="5">
        <v>20</v>
      </c>
      <c r="D83" s="9">
        <f>C83-F83</f>
        <v>16.5</v>
      </c>
      <c r="E83" s="13">
        <f t="shared" ref="E83:E94" si="12">D83*100/C83</f>
        <v>82.5</v>
      </c>
      <c r="F83" s="9">
        <v>3.5</v>
      </c>
      <c r="G83" s="16">
        <f t="shared" ref="G83:G94" si="13">F83*100/C83</f>
        <v>17.5</v>
      </c>
      <c r="I83" s="45"/>
    </row>
    <row r="84" spans="1:9" ht="21.95" customHeight="1" x14ac:dyDescent="0.25">
      <c r="A84" s="8" t="s">
        <v>25</v>
      </c>
      <c r="B84" s="5">
        <v>1</v>
      </c>
      <c r="C84" s="5">
        <v>20</v>
      </c>
      <c r="D84" s="5">
        <f t="shared" ref="D84:D94" si="14">C84-F84</f>
        <v>20</v>
      </c>
      <c r="E84" s="14">
        <f t="shared" si="12"/>
        <v>100</v>
      </c>
      <c r="F84" s="5">
        <v>0</v>
      </c>
      <c r="G84" s="11">
        <f t="shared" si="13"/>
        <v>0</v>
      </c>
      <c r="I84" s="45"/>
    </row>
    <row r="85" spans="1:9" ht="21.95" customHeight="1" x14ac:dyDescent="0.25">
      <c r="A85" s="2" t="s">
        <v>2</v>
      </c>
      <c r="B85" s="9">
        <v>1</v>
      </c>
      <c r="C85" s="5">
        <v>20</v>
      </c>
      <c r="D85" s="9">
        <f t="shared" si="14"/>
        <v>14</v>
      </c>
      <c r="E85" s="14">
        <f t="shared" si="12"/>
        <v>70</v>
      </c>
      <c r="F85" s="5">
        <f>3+3</f>
        <v>6</v>
      </c>
      <c r="G85" s="11">
        <f t="shared" si="13"/>
        <v>30</v>
      </c>
      <c r="I85" s="45"/>
    </row>
    <row r="86" spans="1:9" ht="21.95" customHeight="1" x14ac:dyDescent="0.25">
      <c r="A86" s="2" t="s">
        <v>3</v>
      </c>
      <c r="B86" s="9">
        <v>1</v>
      </c>
      <c r="C86" s="5">
        <v>20</v>
      </c>
      <c r="D86" s="9">
        <f t="shared" si="14"/>
        <v>18.5</v>
      </c>
      <c r="E86" s="14">
        <f t="shared" si="12"/>
        <v>92.5</v>
      </c>
      <c r="F86" s="5">
        <v>1.5</v>
      </c>
      <c r="G86" s="11">
        <f t="shared" si="13"/>
        <v>7.5</v>
      </c>
      <c r="I86" s="45"/>
    </row>
    <row r="87" spans="1:9" ht="21.95" customHeight="1" x14ac:dyDescent="0.25">
      <c r="A87" s="2" t="s">
        <v>4</v>
      </c>
      <c r="B87" s="9">
        <v>1</v>
      </c>
      <c r="C87" s="5">
        <v>20</v>
      </c>
      <c r="D87" s="9">
        <f t="shared" si="14"/>
        <v>20</v>
      </c>
      <c r="E87" s="14">
        <f t="shared" si="12"/>
        <v>100</v>
      </c>
      <c r="F87" s="5">
        <v>0</v>
      </c>
      <c r="G87" s="11">
        <f t="shared" si="13"/>
        <v>0</v>
      </c>
      <c r="I87" s="45"/>
    </row>
    <row r="88" spans="1:9" ht="21.95" customHeight="1" x14ac:dyDescent="0.25">
      <c r="A88" s="2" t="s">
        <v>5</v>
      </c>
      <c r="B88" s="9">
        <v>1</v>
      </c>
      <c r="C88" s="5">
        <v>20</v>
      </c>
      <c r="D88" s="9">
        <f t="shared" si="14"/>
        <v>18.5</v>
      </c>
      <c r="E88" s="14">
        <f t="shared" si="12"/>
        <v>92.5</v>
      </c>
      <c r="F88" s="5">
        <v>1.5</v>
      </c>
      <c r="G88" s="11">
        <f t="shared" si="13"/>
        <v>7.5</v>
      </c>
      <c r="I88" s="45"/>
    </row>
    <row r="89" spans="1:9" ht="21.95" customHeight="1" x14ac:dyDescent="0.25">
      <c r="A89" s="2" t="s">
        <v>10</v>
      </c>
      <c r="B89" s="9">
        <v>1</v>
      </c>
      <c r="C89" s="5">
        <v>20</v>
      </c>
      <c r="D89" s="9">
        <f t="shared" si="14"/>
        <v>19</v>
      </c>
      <c r="E89" s="14">
        <f t="shared" si="12"/>
        <v>95</v>
      </c>
      <c r="F89" s="5">
        <v>1</v>
      </c>
      <c r="G89" s="11">
        <f t="shared" si="13"/>
        <v>5</v>
      </c>
      <c r="I89" s="45"/>
    </row>
    <row r="90" spans="1:9" ht="21.95" customHeight="1" x14ac:dyDescent="0.25">
      <c r="A90" s="2" t="s">
        <v>6</v>
      </c>
      <c r="B90" s="9">
        <v>1</v>
      </c>
      <c r="C90" s="5">
        <v>20</v>
      </c>
      <c r="D90" s="9">
        <f t="shared" si="14"/>
        <v>20</v>
      </c>
      <c r="E90" s="14">
        <f t="shared" si="12"/>
        <v>100</v>
      </c>
      <c r="F90" s="5">
        <v>0</v>
      </c>
      <c r="G90" s="11">
        <f t="shared" si="13"/>
        <v>0</v>
      </c>
      <c r="I90" s="45"/>
    </row>
    <row r="91" spans="1:9" ht="21.95" customHeight="1" x14ac:dyDescent="0.25">
      <c r="A91" s="2" t="s">
        <v>7</v>
      </c>
      <c r="B91" s="9">
        <v>1</v>
      </c>
      <c r="C91" s="5">
        <v>20</v>
      </c>
      <c r="D91" s="9">
        <f t="shared" si="14"/>
        <v>17</v>
      </c>
      <c r="E91" s="14">
        <f t="shared" si="12"/>
        <v>85</v>
      </c>
      <c r="F91" s="5">
        <v>3</v>
      </c>
      <c r="G91" s="11">
        <f t="shared" si="13"/>
        <v>15</v>
      </c>
      <c r="I91" s="45"/>
    </row>
    <row r="92" spans="1:9" ht="21.95" customHeight="1" x14ac:dyDescent="0.25">
      <c r="A92" s="2" t="s">
        <v>8</v>
      </c>
      <c r="B92" s="9">
        <v>2</v>
      </c>
      <c r="C92" s="5">
        <v>40</v>
      </c>
      <c r="D92" s="9">
        <f t="shared" si="14"/>
        <v>38</v>
      </c>
      <c r="E92" s="14">
        <f t="shared" si="12"/>
        <v>95</v>
      </c>
      <c r="F92" s="5">
        <f>2+0</f>
        <v>2</v>
      </c>
      <c r="G92" s="11">
        <f t="shared" si="13"/>
        <v>5</v>
      </c>
      <c r="I92" s="45"/>
    </row>
    <row r="93" spans="1:9" ht="21.95" customHeight="1" x14ac:dyDescent="0.25">
      <c r="A93" s="2" t="s">
        <v>24</v>
      </c>
      <c r="B93" s="9">
        <v>1</v>
      </c>
      <c r="C93" s="5">
        <v>20</v>
      </c>
      <c r="D93" s="9">
        <f t="shared" si="14"/>
        <v>11.5</v>
      </c>
      <c r="E93" s="14">
        <f t="shared" si="12"/>
        <v>57.5</v>
      </c>
      <c r="F93" s="5">
        <v>8.5</v>
      </c>
      <c r="G93" s="11">
        <f t="shared" si="13"/>
        <v>42.5</v>
      </c>
      <c r="I93" s="45"/>
    </row>
    <row r="94" spans="1:9" ht="21.95" customHeight="1" thickBot="1" x14ac:dyDescent="0.3">
      <c r="A94" s="3" t="s">
        <v>9</v>
      </c>
      <c r="B94" s="10">
        <v>1</v>
      </c>
      <c r="C94" s="5">
        <v>20</v>
      </c>
      <c r="D94" s="10">
        <f t="shared" si="14"/>
        <v>18</v>
      </c>
      <c r="E94" s="15">
        <f t="shared" si="12"/>
        <v>90</v>
      </c>
      <c r="F94" s="6">
        <v>2</v>
      </c>
      <c r="G94" s="12">
        <f t="shared" si="13"/>
        <v>10</v>
      </c>
      <c r="I94" s="45"/>
    </row>
    <row r="95" spans="1:9" ht="12.95" customHeight="1" thickBot="1" x14ac:dyDescent="0.3">
      <c r="A95" s="20"/>
      <c r="B95" s="20"/>
      <c r="C95" s="20"/>
      <c r="D95" s="20"/>
      <c r="E95" s="20"/>
      <c r="F95" s="20"/>
      <c r="G95" s="44"/>
    </row>
    <row r="96" spans="1:9" x14ac:dyDescent="0.25">
      <c r="A96" s="22" t="s">
        <v>34</v>
      </c>
      <c r="B96" s="23"/>
      <c r="C96" s="23"/>
      <c r="D96" s="23"/>
      <c r="E96" s="23"/>
      <c r="F96" s="23"/>
      <c r="G96" s="24"/>
    </row>
    <row r="97" spans="1:9" ht="15.75" thickBot="1" x14ac:dyDescent="0.3">
      <c r="A97" s="25"/>
      <c r="B97" s="26"/>
      <c r="C97" s="26"/>
      <c r="D97" s="26"/>
      <c r="E97" s="26"/>
      <c r="F97" s="26"/>
      <c r="G97" s="27"/>
    </row>
    <row r="98" spans="1:9" ht="25.5" customHeight="1" thickBot="1" x14ac:dyDescent="0.35">
      <c r="A98" s="42" t="s">
        <v>0</v>
      </c>
      <c r="B98" s="43" t="s">
        <v>11</v>
      </c>
      <c r="C98" s="4" t="s">
        <v>12</v>
      </c>
      <c r="D98" s="28" t="s">
        <v>22</v>
      </c>
      <c r="E98" s="29"/>
      <c r="F98" s="28" t="s">
        <v>23</v>
      </c>
      <c r="G98" s="29"/>
    </row>
    <row r="99" spans="1:9" ht="21.95" customHeight="1" x14ac:dyDescent="0.25">
      <c r="A99" s="17" t="s">
        <v>1</v>
      </c>
      <c r="B99" s="5">
        <v>1</v>
      </c>
      <c r="C99" s="5">
        <v>20</v>
      </c>
      <c r="D99" s="5">
        <f>C99-F99</f>
        <v>18</v>
      </c>
      <c r="E99" s="14">
        <f>D99*100/C99</f>
        <v>90</v>
      </c>
      <c r="F99" s="5">
        <v>2</v>
      </c>
      <c r="G99" s="11">
        <f>F99*100/C99</f>
        <v>10</v>
      </c>
      <c r="I99" s="45"/>
    </row>
    <row r="100" spans="1:9" ht="21.95" customHeight="1" x14ac:dyDescent="0.25">
      <c r="A100" s="1" t="s">
        <v>26</v>
      </c>
      <c r="B100" s="9">
        <v>1</v>
      </c>
      <c r="C100" s="5">
        <v>20</v>
      </c>
      <c r="D100" s="9">
        <f>C100-F100</f>
        <v>17.5</v>
      </c>
      <c r="E100" s="13">
        <f t="shared" ref="E100:E111" si="15">D100*100/C100</f>
        <v>87.5</v>
      </c>
      <c r="F100" s="9">
        <v>2.5</v>
      </c>
      <c r="G100" s="16">
        <f t="shared" ref="G100:G111" si="16">F100*100/C100</f>
        <v>12.5</v>
      </c>
      <c r="I100" s="45"/>
    </row>
    <row r="101" spans="1:9" ht="21.95" customHeight="1" x14ac:dyDescent="0.25">
      <c r="A101" s="8" t="s">
        <v>25</v>
      </c>
      <c r="B101" s="5">
        <v>1</v>
      </c>
      <c r="C101" s="5">
        <v>20</v>
      </c>
      <c r="D101" s="5">
        <f t="shared" ref="D101:D111" si="17">C101-F101</f>
        <v>19</v>
      </c>
      <c r="E101" s="14">
        <f t="shared" si="15"/>
        <v>95</v>
      </c>
      <c r="F101" s="5">
        <v>1</v>
      </c>
      <c r="G101" s="11">
        <f t="shared" si="16"/>
        <v>5</v>
      </c>
      <c r="I101" s="45"/>
    </row>
    <row r="102" spans="1:9" ht="21.95" customHeight="1" x14ac:dyDescent="0.25">
      <c r="A102" s="2" t="s">
        <v>2</v>
      </c>
      <c r="B102" s="9">
        <v>1</v>
      </c>
      <c r="C102" s="5">
        <v>20</v>
      </c>
      <c r="D102" s="9">
        <f t="shared" si="17"/>
        <v>13</v>
      </c>
      <c r="E102" s="14">
        <f t="shared" si="15"/>
        <v>65</v>
      </c>
      <c r="F102" s="5">
        <f>2+5</f>
        <v>7</v>
      </c>
      <c r="G102" s="11">
        <f t="shared" si="16"/>
        <v>35</v>
      </c>
      <c r="I102" s="45"/>
    </row>
    <row r="103" spans="1:9" ht="21.95" customHeight="1" x14ac:dyDescent="0.25">
      <c r="A103" s="2" t="s">
        <v>3</v>
      </c>
      <c r="B103" s="9">
        <v>1</v>
      </c>
      <c r="C103" s="5">
        <v>20</v>
      </c>
      <c r="D103" s="9">
        <f t="shared" si="17"/>
        <v>13.5</v>
      </c>
      <c r="E103" s="14">
        <f t="shared" si="15"/>
        <v>67.5</v>
      </c>
      <c r="F103" s="5">
        <v>6.5</v>
      </c>
      <c r="G103" s="11">
        <f t="shared" si="16"/>
        <v>32.5</v>
      </c>
      <c r="I103" s="45"/>
    </row>
    <row r="104" spans="1:9" ht="21.95" customHeight="1" x14ac:dyDescent="0.25">
      <c r="A104" s="2" t="s">
        <v>4</v>
      </c>
      <c r="B104" s="9">
        <v>1</v>
      </c>
      <c r="C104" s="5">
        <v>20</v>
      </c>
      <c r="D104" s="9">
        <f t="shared" si="17"/>
        <v>18</v>
      </c>
      <c r="E104" s="14">
        <f t="shared" si="15"/>
        <v>90</v>
      </c>
      <c r="F104" s="5">
        <v>2</v>
      </c>
      <c r="G104" s="11">
        <f t="shared" si="16"/>
        <v>10</v>
      </c>
      <c r="I104" s="45"/>
    </row>
    <row r="105" spans="1:9" ht="21.95" customHeight="1" x14ac:dyDescent="0.25">
      <c r="A105" s="2" t="s">
        <v>5</v>
      </c>
      <c r="B105" s="9">
        <v>1</v>
      </c>
      <c r="C105" s="5">
        <v>20</v>
      </c>
      <c r="D105" s="9">
        <f t="shared" si="17"/>
        <v>16</v>
      </c>
      <c r="E105" s="14">
        <f t="shared" si="15"/>
        <v>80</v>
      </c>
      <c r="F105" s="5">
        <v>4</v>
      </c>
      <c r="G105" s="11">
        <f t="shared" si="16"/>
        <v>20</v>
      </c>
      <c r="I105" s="45"/>
    </row>
    <row r="106" spans="1:9" ht="21.95" customHeight="1" x14ac:dyDescent="0.25">
      <c r="A106" s="2" t="s">
        <v>10</v>
      </c>
      <c r="B106" s="9">
        <v>1</v>
      </c>
      <c r="C106" s="5">
        <v>20</v>
      </c>
      <c r="D106" s="9">
        <f t="shared" si="17"/>
        <v>18</v>
      </c>
      <c r="E106" s="14">
        <f t="shared" si="15"/>
        <v>90</v>
      </c>
      <c r="F106" s="5">
        <v>2</v>
      </c>
      <c r="G106" s="11">
        <f t="shared" si="16"/>
        <v>10</v>
      </c>
      <c r="I106" s="45"/>
    </row>
    <row r="107" spans="1:9" ht="21.95" customHeight="1" x14ac:dyDescent="0.25">
      <c r="A107" s="2" t="s">
        <v>6</v>
      </c>
      <c r="B107" s="9">
        <v>1</v>
      </c>
      <c r="C107" s="5">
        <v>20</v>
      </c>
      <c r="D107" s="9">
        <f t="shared" si="17"/>
        <v>19</v>
      </c>
      <c r="E107" s="14">
        <f t="shared" si="15"/>
        <v>95</v>
      </c>
      <c r="F107" s="5">
        <v>1</v>
      </c>
      <c r="G107" s="11">
        <f t="shared" si="16"/>
        <v>5</v>
      </c>
      <c r="I107" s="45"/>
    </row>
    <row r="108" spans="1:9" ht="21.95" customHeight="1" x14ac:dyDescent="0.25">
      <c r="A108" s="2" t="s">
        <v>7</v>
      </c>
      <c r="B108" s="9">
        <v>1</v>
      </c>
      <c r="C108" s="5">
        <v>20</v>
      </c>
      <c r="D108" s="9">
        <f t="shared" si="17"/>
        <v>18.5</v>
      </c>
      <c r="E108" s="14">
        <f t="shared" si="15"/>
        <v>92.5</v>
      </c>
      <c r="F108" s="5">
        <v>1.5</v>
      </c>
      <c r="G108" s="11">
        <f t="shared" si="16"/>
        <v>7.5</v>
      </c>
      <c r="I108" s="45"/>
    </row>
    <row r="109" spans="1:9" ht="21.95" customHeight="1" x14ac:dyDescent="0.25">
      <c r="A109" s="2" t="s">
        <v>8</v>
      </c>
      <c r="B109" s="9">
        <v>2</v>
      </c>
      <c r="C109" s="5">
        <v>40</v>
      </c>
      <c r="D109" s="9">
        <f t="shared" si="17"/>
        <v>37</v>
      </c>
      <c r="E109" s="14">
        <f t="shared" si="15"/>
        <v>92.5</v>
      </c>
      <c r="F109" s="5">
        <f>2+1</f>
        <v>3</v>
      </c>
      <c r="G109" s="11">
        <f t="shared" si="16"/>
        <v>7.5</v>
      </c>
      <c r="I109" s="45"/>
    </row>
    <row r="110" spans="1:9" ht="21.95" customHeight="1" x14ac:dyDescent="0.25">
      <c r="A110" s="2" t="s">
        <v>24</v>
      </c>
      <c r="B110" s="9">
        <v>1</v>
      </c>
      <c r="C110" s="5">
        <v>20</v>
      </c>
      <c r="D110" s="9">
        <f t="shared" si="17"/>
        <v>13</v>
      </c>
      <c r="E110" s="14">
        <f t="shared" si="15"/>
        <v>65</v>
      </c>
      <c r="F110" s="5">
        <v>7</v>
      </c>
      <c r="G110" s="11">
        <f t="shared" si="16"/>
        <v>35</v>
      </c>
      <c r="I110" s="45"/>
    </row>
    <row r="111" spans="1:9" ht="21.95" customHeight="1" thickBot="1" x14ac:dyDescent="0.3">
      <c r="A111" s="3" t="s">
        <v>9</v>
      </c>
      <c r="B111" s="10">
        <v>1</v>
      </c>
      <c r="C111" s="6">
        <v>20</v>
      </c>
      <c r="D111" s="10">
        <f t="shared" si="17"/>
        <v>10</v>
      </c>
      <c r="E111" s="15">
        <f t="shared" si="15"/>
        <v>50</v>
      </c>
      <c r="F111" s="6">
        <v>10</v>
      </c>
      <c r="G111" s="12">
        <f t="shared" si="16"/>
        <v>50</v>
      </c>
      <c r="I111" s="45"/>
    </row>
    <row r="112" spans="1:9" ht="12.95" customHeight="1" x14ac:dyDescent="0.25">
      <c r="A112" s="20"/>
      <c r="B112" s="20"/>
      <c r="C112" s="20"/>
      <c r="D112" s="20"/>
      <c r="E112" s="20"/>
      <c r="F112" s="20"/>
      <c r="G112" s="44"/>
    </row>
    <row r="113" spans="1:9" ht="12.95" customHeight="1" thickBot="1" x14ac:dyDescent="0.3">
      <c r="A113" s="20"/>
      <c r="B113" s="20"/>
      <c r="C113" s="20"/>
      <c r="D113" s="20"/>
      <c r="E113" s="20"/>
      <c r="F113" s="20"/>
      <c r="G113" s="44"/>
    </row>
    <row r="114" spans="1:9" x14ac:dyDescent="0.25">
      <c r="A114" s="22" t="s">
        <v>33</v>
      </c>
      <c r="B114" s="23"/>
      <c r="C114" s="23"/>
      <c r="D114" s="23"/>
      <c r="E114" s="23"/>
      <c r="F114" s="23"/>
      <c r="G114" s="24"/>
    </row>
    <row r="115" spans="1:9" ht="15.75" thickBot="1" x14ac:dyDescent="0.3">
      <c r="A115" s="25"/>
      <c r="B115" s="26"/>
      <c r="C115" s="26"/>
      <c r="D115" s="26"/>
      <c r="E115" s="26"/>
      <c r="F115" s="26"/>
      <c r="G115" s="27"/>
    </row>
    <row r="116" spans="1:9" ht="25.5" customHeight="1" thickBot="1" x14ac:dyDescent="0.35">
      <c r="A116" s="42" t="s">
        <v>0</v>
      </c>
      <c r="B116" s="43" t="s">
        <v>11</v>
      </c>
      <c r="C116" s="4" t="s">
        <v>12</v>
      </c>
      <c r="D116" s="28" t="s">
        <v>22</v>
      </c>
      <c r="E116" s="29"/>
      <c r="F116" s="28" t="s">
        <v>23</v>
      </c>
      <c r="G116" s="29"/>
    </row>
    <row r="117" spans="1:9" ht="21.95" customHeight="1" x14ac:dyDescent="0.25">
      <c r="A117" s="17" t="s">
        <v>1</v>
      </c>
      <c r="B117" s="5">
        <v>1</v>
      </c>
      <c r="C117" s="5">
        <v>23</v>
      </c>
      <c r="D117" s="5">
        <f>C117-F117</f>
        <v>17</v>
      </c>
      <c r="E117" s="14">
        <f>D117*100/C117</f>
        <v>73.913043478260875</v>
      </c>
      <c r="F117" s="5">
        <v>6</v>
      </c>
      <c r="G117" s="11">
        <f>F117*100/C117</f>
        <v>26.086956521739129</v>
      </c>
      <c r="I117" s="45"/>
    </row>
    <row r="118" spans="1:9" ht="21.95" customHeight="1" x14ac:dyDescent="0.25">
      <c r="A118" s="1" t="s">
        <v>26</v>
      </c>
      <c r="B118" s="9">
        <v>1</v>
      </c>
      <c r="C118" s="5">
        <v>23</v>
      </c>
      <c r="D118" s="9">
        <f>C118-F118</f>
        <v>23</v>
      </c>
      <c r="E118" s="13">
        <f t="shared" ref="E118:E129" si="18">D118*100/C118</f>
        <v>100</v>
      </c>
      <c r="F118" s="9">
        <v>0</v>
      </c>
      <c r="G118" s="16">
        <f t="shared" ref="G118:G129" si="19">F118*100/C118</f>
        <v>0</v>
      </c>
      <c r="I118" s="45"/>
    </row>
    <row r="119" spans="1:9" ht="21.95" customHeight="1" x14ac:dyDescent="0.25">
      <c r="A119" s="8" t="s">
        <v>25</v>
      </c>
      <c r="B119" s="5">
        <v>1</v>
      </c>
      <c r="C119" s="5">
        <v>23</v>
      </c>
      <c r="D119" s="5">
        <f t="shared" ref="D119:D129" si="20">C119-F119</f>
        <v>22</v>
      </c>
      <c r="E119" s="14">
        <f t="shared" si="18"/>
        <v>95.652173913043484</v>
      </c>
      <c r="F119" s="5">
        <v>1</v>
      </c>
      <c r="G119" s="11">
        <f t="shared" si="19"/>
        <v>4.3478260869565215</v>
      </c>
      <c r="I119" s="45"/>
    </row>
    <row r="120" spans="1:9" ht="21.95" customHeight="1" x14ac:dyDescent="0.25">
      <c r="A120" s="2" t="s">
        <v>2</v>
      </c>
      <c r="B120" s="9">
        <v>1</v>
      </c>
      <c r="C120" s="5">
        <v>23</v>
      </c>
      <c r="D120" s="9">
        <f t="shared" si="20"/>
        <v>14</v>
      </c>
      <c r="E120" s="14">
        <f t="shared" si="18"/>
        <v>60.869565217391305</v>
      </c>
      <c r="F120" s="5">
        <f>3+6</f>
        <v>9</v>
      </c>
      <c r="G120" s="11">
        <f t="shared" si="19"/>
        <v>39.130434782608695</v>
      </c>
      <c r="I120" s="45"/>
    </row>
    <row r="121" spans="1:9" ht="21.95" customHeight="1" x14ac:dyDescent="0.25">
      <c r="A121" s="2" t="s">
        <v>3</v>
      </c>
      <c r="B121" s="9">
        <v>1</v>
      </c>
      <c r="C121" s="5">
        <v>23</v>
      </c>
      <c r="D121" s="9">
        <f t="shared" si="20"/>
        <v>17</v>
      </c>
      <c r="E121" s="14">
        <f t="shared" si="18"/>
        <v>73.913043478260875</v>
      </c>
      <c r="F121" s="5">
        <v>6</v>
      </c>
      <c r="G121" s="11">
        <f t="shared" si="19"/>
        <v>26.086956521739129</v>
      </c>
      <c r="I121" s="45"/>
    </row>
    <row r="122" spans="1:9" ht="21.95" customHeight="1" x14ac:dyDescent="0.25">
      <c r="A122" s="2" t="s">
        <v>4</v>
      </c>
      <c r="B122" s="9">
        <v>1</v>
      </c>
      <c r="C122" s="5">
        <v>23</v>
      </c>
      <c r="D122" s="9">
        <f t="shared" si="20"/>
        <v>22</v>
      </c>
      <c r="E122" s="14">
        <f t="shared" si="18"/>
        <v>95.652173913043484</v>
      </c>
      <c r="F122" s="5">
        <v>1</v>
      </c>
      <c r="G122" s="11">
        <f t="shared" si="19"/>
        <v>4.3478260869565215</v>
      </c>
      <c r="I122" s="45"/>
    </row>
    <row r="123" spans="1:9" ht="21.95" customHeight="1" x14ac:dyDescent="0.25">
      <c r="A123" s="2" t="s">
        <v>5</v>
      </c>
      <c r="B123" s="9">
        <v>1</v>
      </c>
      <c r="C123" s="5">
        <v>23</v>
      </c>
      <c r="D123" s="9">
        <f t="shared" si="20"/>
        <v>18.5</v>
      </c>
      <c r="E123" s="14">
        <f t="shared" si="18"/>
        <v>80.434782608695656</v>
      </c>
      <c r="F123" s="5">
        <v>4.5</v>
      </c>
      <c r="G123" s="11">
        <f t="shared" si="19"/>
        <v>19.565217391304348</v>
      </c>
      <c r="I123" s="45"/>
    </row>
    <row r="124" spans="1:9" ht="21.95" customHeight="1" x14ac:dyDescent="0.25">
      <c r="A124" s="2" t="s">
        <v>10</v>
      </c>
      <c r="B124" s="9">
        <v>1</v>
      </c>
      <c r="C124" s="5">
        <v>23</v>
      </c>
      <c r="D124" s="9">
        <f t="shared" si="20"/>
        <v>23</v>
      </c>
      <c r="E124" s="14">
        <f t="shared" si="18"/>
        <v>100</v>
      </c>
      <c r="F124" s="5">
        <v>0</v>
      </c>
      <c r="G124" s="11">
        <f t="shared" si="19"/>
        <v>0</v>
      </c>
      <c r="I124" s="45"/>
    </row>
    <row r="125" spans="1:9" ht="21.95" customHeight="1" x14ac:dyDescent="0.25">
      <c r="A125" s="2" t="s">
        <v>6</v>
      </c>
      <c r="B125" s="9">
        <v>1</v>
      </c>
      <c r="C125" s="5">
        <v>23</v>
      </c>
      <c r="D125" s="9">
        <f t="shared" si="20"/>
        <v>18</v>
      </c>
      <c r="E125" s="14">
        <f t="shared" si="18"/>
        <v>78.260869565217391</v>
      </c>
      <c r="F125" s="5">
        <v>5</v>
      </c>
      <c r="G125" s="11">
        <f t="shared" si="19"/>
        <v>21.739130434782609</v>
      </c>
      <c r="I125" s="45"/>
    </row>
    <row r="126" spans="1:9" ht="21.95" customHeight="1" x14ac:dyDescent="0.25">
      <c r="A126" s="2" t="s">
        <v>7</v>
      </c>
      <c r="B126" s="9">
        <v>1</v>
      </c>
      <c r="C126" s="5">
        <v>23</v>
      </c>
      <c r="D126" s="9">
        <f t="shared" si="20"/>
        <v>18</v>
      </c>
      <c r="E126" s="14">
        <f t="shared" si="18"/>
        <v>78.260869565217391</v>
      </c>
      <c r="F126" s="5">
        <v>5</v>
      </c>
      <c r="G126" s="11">
        <f t="shared" si="19"/>
        <v>21.739130434782609</v>
      </c>
      <c r="I126" s="45"/>
    </row>
    <row r="127" spans="1:9" ht="21.95" customHeight="1" x14ac:dyDescent="0.25">
      <c r="A127" s="2" t="s">
        <v>8</v>
      </c>
      <c r="B127" s="9">
        <v>2</v>
      </c>
      <c r="C127" s="5">
        <v>46</v>
      </c>
      <c r="D127" s="9">
        <f t="shared" si="20"/>
        <v>38</v>
      </c>
      <c r="E127" s="14">
        <f t="shared" si="18"/>
        <v>82.608695652173907</v>
      </c>
      <c r="F127" s="5">
        <f>5.5+2.5</f>
        <v>8</v>
      </c>
      <c r="G127" s="11">
        <f t="shared" si="19"/>
        <v>17.391304347826086</v>
      </c>
      <c r="I127" s="45"/>
    </row>
    <row r="128" spans="1:9" ht="21.95" customHeight="1" x14ac:dyDescent="0.25">
      <c r="A128" s="2" t="s">
        <v>24</v>
      </c>
      <c r="B128" s="9">
        <v>1</v>
      </c>
      <c r="C128" s="5">
        <v>23</v>
      </c>
      <c r="D128" s="9">
        <f t="shared" si="20"/>
        <v>0</v>
      </c>
      <c r="E128" s="14">
        <f t="shared" si="18"/>
        <v>0</v>
      </c>
      <c r="F128" s="5">
        <v>23</v>
      </c>
      <c r="G128" s="11">
        <f t="shared" si="19"/>
        <v>100</v>
      </c>
      <c r="I128" s="45"/>
    </row>
    <row r="129" spans="1:9" ht="21.95" customHeight="1" thickBot="1" x14ac:dyDescent="0.3">
      <c r="A129" s="3" t="s">
        <v>9</v>
      </c>
      <c r="B129" s="10">
        <v>1</v>
      </c>
      <c r="C129" s="5">
        <v>23</v>
      </c>
      <c r="D129" s="10">
        <f t="shared" si="20"/>
        <v>23</v>
      </c>
      <c r="E129" s="15">
        <f t="shared" si="18"/>
        <v>100</v>
      </c>
      <c r="F129" s="6">
        <v>0</v>
      </c>
      <c r="G129" s="12">
        <f t="shared" si="19"/>
        <v>0</v>
      </c>
      <c r="I129" s="45"/>
    </row>
    <row r="130" spans="1:9" ht="12.95" customHeight="1" thickBot="1" x14ac:dyDescent="0.3">
      <c r="A130" s="20"/>
      <c r="B130" s="20"/>
      <c r="C130" s="20"/>
      <c r="D130" s="20"/>
      <c r="E130" s="20"/>
      <c r="F130" s="20"/>
      <c r="G130" s="44"/>
    </row>
    <row r="131" spans="1:9" x14ac:dyDescent="0.25">
      <c r="A131" s="22" t="s">
        <v>32</v>
      </c>
      <c r="B131" s="23"/>
      <c r="C131" s="23"/>
      <c r="D131" s="23"/>
      <c r="E131" s="23"/>
      <c r="F131" s="23"/>
      <c r="G131" s="24"/>
    </row>
    <row r="132" spans="1:9" ht="15.75" thickBot="1" x14ac:dyDescent="0.3">
      <c r="A132" s="25"/>
      <c r="B132" s="26"/>
      <c r="C132" s="26"/>
      <c r="D132" s="26"/>
      <c r="E132" s="26"/>
      <c r="F132" s="26"/>
      <c r="G132" s="27"/>
    </row>
    <row r="133" spans="1:9" ht="25.5" customHeight="1" thickBot="1" x14ac:dyDescent="0.35">
      <c r="A133" s="42" t="s">
        <v>0</v>
      </c>
      <c r="B133" s="43" t="s">
        <v>11</v>
      </c>
      <c r="C133" s="4" t="s">
        <v>12</v>
      </c>
      <c r="D133" s="28" t="s">
        <v>22</v>
      </c>
      <c r="E133" s="29"/>
      <c r="F133" s="28" t="s">
        <v>23</v>
      </c>
      <c r="G133" s="29"/>
    </row>
    <row r="134" spans="1:9" ht="21.95" customHeight="1" x14ac:dyDescent="0.25">
      <c r="A134" s="17" t="s">
        <v>1</v>
      </c>
      <c r="B134" s="5">
        <v>1</v>
      </c>
      <c r="C134" s="5">
        <v>21</v>
      </c>
      <c r="D134" s="5">
        <f>C134-F134</f>
        <v>6</v>
      </c>
      <c r="E134" s="14">
        <f>D134*100/C134</f>
        <v>28.571428571428573</v>
      </c>
      <c r="F134" s="5">
        <v>15</v>
      </c>
      <c r="G134" s="11">
        <f>F134*100/C134</f>
        <v>71.428571428571431</v>
      </c>
      <c r="I134" s="45"/>
    </row>
    <row r="135" spans="1:9" ht="21.95" customHeight="1" x14ac:dyDescent="0.25">
      <c r="A135" s="1" t="s">
        <v>26</v>
      </c>
      <c r="B135" s="9">
        <v>1</v>
      </c>
      <c r="C135" s="5">
        <v>21</v>
      </c>
      <c r="D135" s="9">
        <f>C135-F135</f>
        <v>4</v>
      </c>
      <c r="E135" s="13">
        <f t="shared" ref="E135:E146" si="21">D135*100/C135</f>
        <v>19.047619047619047</v>
      </c>
      <c r="F135" s="9">
        <v>17</v>
      </c>
      <c r="G135" s="16">
        <f t="shared" ref="G135:G146" si="22">F135*100/C135</f>
        <v>80.952380952380949</v>
      </c>
      <c r="I135" s="45"/>
    </row>
    <row r="136" spans="1:9" ht="21.95" customHeight="1" x14ac:dyDescent="0.25">
      <c r="A136" s="8" t="s">
        <v>25</v>
      </c>
      <c r="B136" s="5">
        <v>1</v>
      </c>
      <c r="C136" s="5">
        <v>21</v>
      </c>
      <c r="D136" s="5">
        <f t="shared" ref="D136:D146" si="23">C136-F136</f>
        <v>5</v>
      </c>
      <c r="E136" s="14">
        <f t="shared" si="21"/>
        <v>23.80952380952381</v>
      </c>
      <c r="F136" s="5">
        <v>16</v>
      </c>
      <c r="G136" s="11">
        <f t="shared" si="22"/>
        <v>76.19047619047619</v>
      </c>
      <c r="I136" s="45"/>
    </row>
    <row r="137" spans="1:9" ht="21.95" customHeight="1" x14ac:dyDescent="0.25">
      <c r="A137" s="2" t="s">
        <v>2</v>
      </c>
      <c r="B137" s="9">
        <v>1</v>
      </c>
      <c r="C137" s="5">
        <v>21</v>
      </c>
      <c r="D137" s="9">
        <f t="shared" si="23"/>
        <v>4</v>
      </c>
      <c r="E137" s="14">
        <f t="shared" si="21"/>
        <v>19.047619047619047</v>
      </c>
      <c r="F137" s="5">
        <v>17</v>
      </c>
      <c r="G137" s="11">
        <f t="shared" si="22"/>
        <v>80.952380952380949</v>
      </c>
      <c r="I137" s="45"/>
    </row>
    <row r="138" spans="1:9" ht="21.95" customHeight="1" x14ac:dyDescent="0.25">
      <c r="A138" s="2" t="s">
        <v>3</v>
      </c>
      <c r="B138" s="9">
        <v>1</v>
      </c>
      <c r="C138" s="5">
        <v>21</v>
      </c>
      <c r="D138" s="9">
        <f t="shared" si="23"/>
        <v>1</v>
      </c>
      <c r="E138" s="14">
        <f t="shared" si="21"/>
        <v>4.7619047619047619</v>
      </c>
      <c r="F138" s="5">
        <v>20</v>
      </c>
      <c r="G138" s="11">
        <f t="shared" si="22"/>
        <v>95.238095238095241</v>
      </c>
      <c r="I138" s="45"/>
    </row>
    <row r="139" spans="1:9" ht="21.95" customHeight="1" x14ac:dyDescent="0.25">
      <c r="A139" s="2" t="s">
        <v>4</v>
      </c>
      <c r="B139" s="9">
        <v>1</v>
      </c>
      <c r="C139" s="5">
        <v>21</v>
      </c>
      <c r="D139" s="9">
        <f t="shared" si="23"/>
        <v>0</v>
      </c>
      <c r="E139" s="14">
        <f t="shared" si="21"/>
        <v>0</v>
      </c>
      <c r="F139" s="5">
        <v>21</v>
      </c>
      <c r="G139" s="11">
        <f t="shared" si="22"/>
        <v>100</v>
      </c>
      <c r="I139" s="45"/>
    </row>
    <row r="140" spans="1:9" ht="21.95" customHeight="1" x14ac:dyDescent="0.25">
      <c r="A140" s="2" t="s">
        <v>5</v>
      </c>
      <c r="B140" s="9">
        <v>1</v>
      </c>
      <c r="C140" s="5">
        <v>21</v>
      </c>
      <c r="D140" s="9">
        <f t="shared" si="23"/>
        <v>8</v>
      </c>
      <c r="E140" s="14">
        <f t="shared" si="21"/>
        <v>38.095238095238095</v>
      </c>
      <c r="F140" s="5">
        <v>13</v>
      </c>
      <c r="G140" s="11">
        <f t="shared" si="22"/>
        <v>61.904761904761905</v>
      </c>
      <c r="I140" s="45"/>
    </row>
    <row r="141" spans="1:9" ht="21.95" customHeight="1" x14ac:dyDescent="0.25">
      <c r="A141" s="2" t="s">
        <v>10</v>
      </c>
      <c r="B141" s="9">
        <v>1</v>
      </c>
      <c r="C141" s="5">
        <v>21</v>
      </c>
      <c r="D141" s="9">
        <f t="shared" si="23"/>
        <v>5</v>
      </c>
      <c r="E141" s="14">
        <f t="shared" si="21"/>
        <v>23.80952380952381</v>
      </c>
      <c r="F141" s="5">
        <v>16</v>
      </c>
      <c r="G141" s="11">
        <f t="shared" si="22"/>
        <v>76.19047619047619</v>
      </c>
      <c r="I141" s="45"/>
    </row>
    <row r="142" spans="1:9" ht="21.95" customHeight="1" x14ac:dyDescent="0.25">
      <c r="A142" s="2" t="s">
        <v>6</v>
      </c>
      <c r="B142" s="9">
        <v>1</v>
      </c>
      <c r="C142" s="5">
        <v>21</v>
      </c>
      <c r="D142" s="9">
        <f t="shared" si="23"/>
        <v>5.5</v>
      </c>
      <c r="E142" s="14">
        <f t="shared" si="21"/>
        <v>26.19047619047619</v>
      </c>
      <c r="F142" s="5">
        <v>15.5</v>
      </c>
      <c r="G142" s="11">
        <f t="shared" si="22"/>
        <v>73.80952380952381</v>
      </c>
      <c r="I142" s="45"/>
    </row>
    <row r="143" spans="1:9" ht="21.95" customHeight="1" x14ac:dyDescent="0.25">
      <c r="A143" s="2" t="s">
        <v>7</v>
      </c>
      <c r="B143" s="9">
        <v>1</v>
      </c>
      <c r="C143" s="5">
        <v>21</v>
      </c>
      <c r="D143" s="9">
        <f t="shared" si="23"/>
        <v>9</v>
      </c>
      <c r="E143" s="14">
        <f t="shared" si="21"/>
        <v>42.857142857142854</v>
      </c>
      <c r="F143" s="5">
        <v>12</v>
      </c>
      <c r="G143" s="11">
        <f t="shared" si="22"/>
        <v>57.142857142857146</v>
      </c>
      <c r="I143" s="45"/>
    </row>
    <row r="144" spans="1:9" ht="21.95" customHeight="1" x14ac:dyDescent="0.25">
      <c r="A144" s="2" t="s">
        <v>8</v>
      </c>
      <c r="B144" s="9">
        <v>2</v>
      </c>
      <c r="C144" s="5">
        <v>42</v>
      </c>
      <c r="D144" s="9">
        <f t="shared" si="23"/>
        <v>16.5</v>
      </c>
      <c r="E144" s="14">
        <f t="shared" si="21"/>
        <v>39.285714285714285</v>
      </c>
      <c r="F144" s="5">
        <f>13.5+12</f>
        <v>25.5</v>
      </c>
      <c r="G144" s="11">
        <f t="shared" si="22"/>
        <v>60.714285714285715</v>
      </c>
      <c r="I144" s="45"/>
    </row>
    <row r="145" spans="1:9" ht="21.95" customHeight="1" x14ac:dyDescent="0.25">
      <c r="A145" s="2" t="s">
        <v>24</v>
      </c>
      <c r="B145" s="9">
        <v>1</v>
      </c>
      <c r="C145" s="5">
        <v>21</v>
      </c>
      <c r="D145" s="9">
        <f t="shared" si="23"/>
        <v>0</v>
      </c>
      <c r="E145" s="14">
        <f t="shared" si="21"/>
        <v>0</v>
      </c>
      <c r="F145" s="5">
        <v>21</v>
      </c>
      <c r="G145" s="11">
        <f t="shared" si="22"/>
        <v>100</v>
      </c>
      <c r="I145" s="45"/>
    </row>
    <row r="146" spans="1:9" ht="21.95" customHeight="1" thickBot="1" x14ac:dyDescent="0.3">
      <c r="A146" s="3" t="s">
        <v>9</v>
      </c>
      <c r="B146" s="10">
        <v>1</v>
      </c>
      <c r="C146" s="5">
        <v>21</v>
      </c>
      <c r="D146" s="10">
        <f t="shared" si="23"/>
        <v>6</v>
      </c>
      <c r="E146" s="15">
        <f t="shared" si="21"/>
        <v>28.571428571428573</v>
      </c>
      <c r="F146" s="6">
        <v>15</v>
      </c>
      <c r="G146" s="12">
        <f t="shared" si="22"/>
        <v>71.428571428571431</v>
      </c>
      <c r="I146" s="45"/>
    </row>
    <row r="147" spans="1:9" ht="12.95" customHeight="1" thickBot="1" x14ac:dyDescent="0.3">
      <c r="A147" s="20"/>
      <c r="B147" s="20"/>
      <c r="C147" s="20"/>
      <c r="D147" s="20"/>
      <c r="E147" s="20"/>
      <c r="F147" s="20"/>
      <c r="G147" s="44"/>
    </row>
    <row r="148" spans="1:9" x14ac:dyDescent="0.25">
      <c r="A148" s="22" t="s">
        <v>30</v>
      </c>
      <c r="B148" s="23"/>
      <c r="C148" s="23"/>
      <c r="D148" s="23"/>
      <c r="E148" s="23"/>
      <c r="F148" s="23"/>
      <c r="G148" s="24"/>
    </row>
    <row r="149" spans="1:9" ht="15.75" thickBot="1" x14ac:dyDescent="0.3">
      <c r="A149" s="25"/>
      <c r="B149" s="26"/>
      <c r="C149" s="26"/>
      <c r="D149" s="26"/>
      <c r="E149" s="26"/>
      <c r="F149" s="26"/>
      <c r="G149" s="27"/>
    </row>
    <row r="150" spans="1:9" ht="25.5" customHeight="1" thickBot="1" x14ac:dyDescent="0.3">
      <c r="A150" s="46" t="s">
        <v>0</v>
      </c>
      <c r="B150" s="43" t="s">
        <v>11</v>
      </c>
      <c r="C150" s="4" t="s">
        <v>31</v>
      </c>
      <c r="D150" s="28" t="s">
        <v>22</v>
      </c>
      <c r="E150" s="29"/>
      <c r="F150" s="28" t="s">
        <v>23</v>
      </c>
      <c r="G150" s="29"/>
    </row>
    <row r="151" spans="1:9" ht="21.95" customHeight="1" x14ac:dyDescent="0.25">
      <c r="A151" s="17" t="s">
        <v>1</v>
      </c>
      <c r="B151" s="5">
        <v>1</v>
      </c>
      <c r="C151" s="5">
        <v>22</v>
      </c>
      <c r="D151" s="5">
        <f>C151-F151</f>
        <v>21</v>
      </c>
      <c r="E151" s="14">
        <f>D151*100/C151</f>
        <v>95.454545454545453</v>
      </c>
      <c r="F151" s="5">
        <v>1</v>
      </c>
      <c r="G151" s="11">
        <f>F151*100/C151</f>
        <v>4.5454545454545459</v>
      </c>
      <c r="I151" s="45"/>
    </row>
    <row r="152" spans="1:9" ht="21.95" customHeight="1" x14ac:dyDescent="0.25">
      <c r="A152" s="1" t="s">
        <v>26</v>
      </c>
      <c r="B152" s="9">
        <v>1</v>
      </c>
      <c r="C152" s="5">
        <v>22</v>
      </c>
      <c r="D152" s="9">
        <f>C152-F152</f>
        <v>21.5</v>
      </c>
      <c r="E152" s="13">
        <f t="shared" ref="E152:E163" si="24">D152*100/C152</f>
        <v>97.727272727272734</v>
      </c>
      <c r="F152" s="9">
        <v>0.5</v>
      </c>
      <c r="G152" s="16">
        <f t="shared" ref="G152:G163" si="25">F152*100/C152</f>
        <v>2.2727272727272729</v>
      </c>
      <c r="I152" s="45"/>
    </row>
    <row r="153" spans="1:9" ht="21.95" customHeight="1" x14ac:dyDescent="0.25">
      <c r="A153" s="8" t="s">
        <v>25</v>
      </c>
      <c r="B153" s="5">
        <v>1</v>
      </c>
      <c r="C153" s="5">
        <v>22</v>
      </c>
      <c r="D153" s="5">
        <f t="shared" ref="D153:D163" si="26">C153-F153</f>
        <v>22</v>
      </c>
      <c r="E153" s="14">
        <f t="shared" si="24"/>
        <v>100</v>
      </c>
      <c r="F153" s="5">
        <v>0</v>
      </c>
      <c r="G153" s="11">
        <f t="shared" si="25"/>
        <v>0</v>
      </c>
      <c r="I153" s="45"/>
    </row>
    <row r="154" spans="1:9" ht="21.95" customHeight="1" x14ac:dyDescent="0.25">
      <c r="A154" s="2" t="s">
        <v>2</v>
      </c>
      <c r="B154" s="9">
        <v>1</v>
      </c>
      <c r="C154" s="5">
        <v>22</v>
      </c>
      <c r="D154" s="9">
        <f t="shared" si="26"/>
        <v>17</v>
      </c>
      <c r="E154" s="14">
        <f t="shared" si="24"/>
        <v>77.272727272727266</v>
      </c>
      <c r="F154" s="5">
        <f>3+2</f>
        <v>5</v>
      </c>
      <c r="G154" s="11">
        <f t="shared" si="25"/>
        <v>22.727272727272727</v>
      </c>
      <c r="I154" s="45"/>
    </row>
    <row r="155" spans="1:9" ht="21.95" customHeight="1" x14ac:dyDescent="0.25">
      <c r="A155" s="2" t="s">
        <v>3</v>
      </c>
      <c r="B155" s="9">
        <v>1</v>
      </c>
      <c r="C155" s="5">
        <v>22</v>
      </c>
      <c r="D155" s="9">
        <f t="shared" si="26"/>
        <v>22</v>
      </c>
      <c r="E155" s="14">
        <f t="shared" si="24"/>
        <v>100</v>
      </c>
      <c r="F155" s="5">
        <v>0</v>
      </c>
      <c r="G155" s="11">
        <f t="shared" si="25"/>
        <v>0</v>
      </c>
      <c r="I155" s="45"/>
    </row>
    <row r="156" spans="1:9" ht="21.95" customHeight="1" x14ac:dyDescent="0.25">
      <c r="A156" s="2" t="s">
        <v>4</v>
      </c>
      <c r="B156" s="9">
        <v>1</v>
      </c>
      <c r="C156" s="5">
        <v>22</v>
      </c>
      <c r="D156" s="9">
        <f t="shared" si="26"/>
        <v>17.5</v>
      </c>
      <c r="E156" s="14">
        <f t="shared" si="24"/>
        <v>79.545454545454547</v>
      </c>
      <c r="F156" s="5">
        <v>4.5</v>
      </c>
      <c r="G156" s="11">
        <f t="shared" si="25"/>
        <v>20.454545454545453</v>
      </c>
      <c r="I156" s="45"/>
    </row>
    <row r="157" spans="1:9" ht="21.95" customHeight="1" x14ac:dyDescent="0.25">
      <c r="A157" s="2" t="s">
        <v>5</v>
      </c>
      <c r="B157" s="9">
        <v>1</v>
      </c>
      <c r="C157" s="5">
        <v>22</v>
      </c>
      <c r="D157" s="9">
        <f t="shared" si="26"/>
        <v>20</v>
      </c>
      <c r="E157" s="14">
        <f t="shared" si="24"/>
        <v>90.909090909090907</v>
      </c>
      <c r="F157" s="5">
        <v>2</v>
      </c>
      <c r="G157" s="11">
        <f t="shared" si="25"/>
        <v>9.0909090909090917</v>
      </c>
      <c r="I157" s="45"/>
    </row>
    <row r="158" spans="1:9" ht="21.95" customHeight="1" x14ac:dyDescent="0.25">
      <c r="A158" s="2" t="s">
        <v>10</v>
      </c>
      <c r="B158" s="9">
        <v>1</v>
      </c>
      <c r="C158" s="5">
        <v>22</v>
      </c>
      <c r="D158" s="9">
        <f t="shared" si="26"/>
        <v>18</v>
      </c>
      <c r="E158" s="14">
        <f t="shared" si="24"/>
        <v>81.818181818181813</v>
      </c>
      <c r="F158" s="5">
        <v>4</v>
      </c>
      <c r="G158" s="11">
        <f t="shared" si="25"/>
        <v>18.181818181818183</v>
      </c>
      <c r="I158" s="45"/>
    </row>
    <row r="159" spans="1:9" ht="21.95" customHeight="1" x14ac:dyDescent="0.25">
      <c r="A159" s="2" t="s">
        <v>6</v>
      </c>
      <c r="B159" s="9">
        <v>1</v>
      </c>
      <c r="C159" s="5">
        <v>22</v>
      </c>
      <c r="D159" s="9">
        <f t="shared" si="26"/>
        <v>22</v>
      </c>
      <c r="E159" s="14">
        <f t="shared" si="24"/>
        <v>100</v>
      </c>
      <c r="F159" s="5">
        <v>0</v>
      </c>
      <c r="G159" s="11">
        <f t="shared" si="25"/>
        <v>0</v>
      </c>
      <c r="I159" s="45"/>
    </row>
    <row r="160" spans="1:9" ht="21.95" customHeight="1" x14ac:dyDescent="0.25">
      <c r="A160" s="2" t="s">
        <v>7</v>
      </c>
      <c r="B160" s="9">
        <v>1</v>
      </c>
      <c r="C160" s="5">
        <v>22</v>
      </c>
      <c r="D160" s="9">
        <f t="shared" si="26"/>
        <v>17</v>
      </c>
      <c r="E160" s="14">
        <f t="shared" si="24"/>
        <v>77.272727272727266</v>
      </c>
      <c r="F160" s="5">
        <v>5</v>
      </c>
      <c r="G160" s="11">
        <f t="shared" si="25"/>
        <v>22.727272727272727</v>
      </c>
      <c r="I160" s="45"/>
    </row>
    <row r="161" spans="1:9" ht="21.95" customHeight="1" x14ac:dyDescent="0.25">
      <c r="A161" s="2" t="s">
        <v>8</v>
      </c>
      <c r="B161" s="9">
        <v>2</v>
      </c>
      <c r="C161" s="5">
        <v>44</v>
      </c>
      <c r="D161" s="9">
        <f t="shared" si="26"/>
        <v>41.5</v>
      </c>
      <c r="E161" s="14">
        <f t="shared" si="24"/>
        <v>94.318181818181813</v>
      </c>
      <c r="F161" s="5">
        <f>1.5+1</f>
        <v>2.5</v>
      </c>
      <c r="G161" s="11">
        <f t="shared" si="25"/>
        <v>5.6818181818181817</v>
      </c>
      <c r="I161" s="45"/>
    </row>
    <row r="162" spans="1:9" ht="21.95" customHeight="1" x14ac:dyDescent="0.25">
      <c r="A162" s="2" t="s">
        <v>24</v>
      </c>
      <c r="B162" s="9">
        <v>1</v>
      </c>
      <c r="C162" s="5">
        <v>22</v>
      </c>
      <c r="D162" s="9">
        <f t="shared" si="26"/>
        <v>17.5</v>
      </c>
      <c r="E162" s="14">
        <f t="shared" si="24"/>
        <v>79.545454545454547</v>
      </c>
      <c r="F162" s="5">
        <v>4.5</v>
      </c>
      <c r="G162" s="11">
        <f t="shared" si="25"/>
        <v>20.454545454545453</v>
      </c>
      <c r="I162" s="45"/>
    </row>
    <row r="163" spans="1:9" ht="21.95" customHeight="1" thickBot="1" x14ac:dyDescent="0.3">
      <c r="A163" s="3" t="s">
        <v>9</v>
      </c>
      <c r="B163" s="10">
        <v>1</v>
      </c>
      <c r="C163" s="5">
        <v>22</v>
      </c>
      <c r="D163" s="10">
        <f t="shared" si="26"/>
        <v>22</v>
      </c>
      <c r="E163" s="15">
        <f t="shared" si="24"/>
        <v>100</v>
      </c>
      <c r="F163" s="6">
        <v>0</v>
      </c>
      <c r="G163" s="12">
        <f t="shared" si="25"/>
        <v>0</v>
      </c>
      <c r="I163" s="45"/>
    </row>
    <row r="164" spans="1:9" ht="12.95" customHeight="1" x14ac:dyDescent="0.25">
      <c r="A164" s="20"/>
      <c r="B164" s="20"/>
      <c r="C164" s="20"/>
      <c r="D164" s="20"/>
      <c r="E164" s="20"/>
      <c r="F164" s="20"/>
      <c r="G164" s="44"/>
    </row>
    <row r="165" spans="1:9" ht="12.95" customHeight="1" thickBot="1" x14ac:dyDescent="0.3">
      <c r="A165" s="20"/>
      <c r="B165" s="20"/>
      <c r="C165" s="20"/>
      <c r="D165" s="20"/>
      <c r="E165" s="20"/>
      <c r="F165" s="20"/>
      <c r="G165" s="44"/>
    </row>
    <row r="166" spans="1:9" x14ac:dyDescent="0.25">
      <c r="A166" s="22" t="s">
        <v>29</v>
      </c>
      <c r="B166" s="23"/>
      <c r="C166" s="23"/>
      <c r="D166" s="23"/>
      <c r="E166" s="23"/>
      <c r="F166" s="23"/>
      <c r="G166" s="24"/>
    </row>
    <row r="167" spans="1:9" ht="15.75" thickBot="1" x14ac:dyDescent="0.3">
      <c r="A167" s="25"/>
      <c r="B167" s="26"/>
      <c r="C167" s="26"/>
      <c r="D167" s="26"/>
      <c r="E167" s="26"/>
      <c r="F167" s="26"/>
      <c r="G167" s="27"/>
    </row>
    <row r="168" spans="1:9" ht="25.5" customHeight="1" thickBot="1" x14ac:dyDescent="0.35">
      <c r="A168" s="42" t="s">
        <v>0</v>
      </c>
      <c r="B168" s="43" t="s">
        <v>11</v>
      </c>
      <c r="C168" s="4" t="s">
        <v>12</v>
      </c>
      <c r="D168" s="28" t="s">
        <v>22</v>
      </c>
      <c r="E168" s="29"/>
      <c r="F168" s="28" t="s">
        <v>23</v>
      </c>
      <c r="G168" s="29"/>
    </row>
    <row r="169" spans="1:9" ht="21.95" customHeight="1" x14ac:dyDescent="0.25">
      <c r="A169" s="17" t="s">
        <v>1</v>
      </c>
      <c r="B169" s="5">
        <v>1</v>
      </c>
      <c r="C169" s="5">
        <v>22</v>
      </c>
      <c r="D169" s="5">
        <f>C169-F169</f>
        <v>22</v>
      </c>
      <c r="E169" s="14">
        <f>D169*100/C169</f>
        <v>100</v>
      </c>
      <c r="F169" s="5">
        <v>0</v>
      </c>
      <c r="G169" s="11">
        <f>F169*100/C169</f>
        <v>0</v>
      </c>
      <c r="I169" s="45"/>
    </row>
    <row r="170" spans="1:9" ht="21.95" customHeight="1" x14ac:dyDescent="0.25">
      <c r="A170" s="1" t="s">
        <v>26</v>
      </c>
      <c r="B170" s="9">
        <v>1</v>
      </c>
      <c r="C170" s="5">
        <v>22</v>
      </c>
      <c r="D170" s="9">
        <f>C170-F170</f>
        <v>17</v>
      </c>
      <c r="E170" s="13">
        <f t="shared" ref="E170:E181" si="27">D170*100/C170</f>
        <v>77.272727272727266</v>
      </c>
      <c r="F170" s="9">
        <v>5</v>
      </c>
      <c r="G170" s="16">
        <f t="shared" ref="G170:G181" si="28">F170*100/C170</f>
        <v>22.727272727272727</v>
      </c>
      <c r="I170" s="45"/>
    </row>
    <row r="171" spans="1:9" ht="21.95" customHeight="1" x14ac:dyDescent="0.25">
      <c r="A171" s="8" t="s">
        <v>25</v>
      </c>
      <c r="B171" s="5">
        <v>1</v>
      </c>
      <c r="C171" s="5">
        <v>22</v>
      </c>
      <c r="D171" s="5">
        <f t="shared" ref="D171:D181" si="29">C171-F171</f>
        <v>21</v>
      </c>
      <c r="E171" s="14">
        <f t="shared" si="27"/>
        <v>95.454545454545453</v>
      </c>
      <c r="F171" s="5">
        <v>1</v>
      </c>
      <c r="G171" s="11">
        <f t="shared" si="28"/>
        <v>4.5454545454545459</v>
      </c>
      <c r="I171" s="45"/>
    </row>
    <row r="172" spans="1:9" ht="21.95" customHeight="1" x14ac:dyDescent="0.25">
      <c r="A172" s="2" t="s">
        <v>2</v>
      </c>
      <c r="B172" s="9">
        <v>1</v>
      </c>
      <c r="C172" s="5">
        <v>22</v>
      </c>
      <c r="D172" s="9">
        <f t="shared" si="29"/>
        <v>9.5</v>
      </c>
      <c r="E172" s="14">
        <f t="shared" si="27"/>
        <v>43.18181818181818</v>
      </c>
      <c r="F172" s="5">
        <v>12.5</v>
      </c>
      <c r="G172" s="11">
        <f t="shared" si="28"/>
        <v>56.81818181818182</v>
      </c>
      <c r="I172" s="45"/>
    </row>
    <row r="173" spans="1:9" ht="21.95" customHeight="1" x14ac:dyDescent="0.25">
      <c r="A173" s="2" t="s">
        <v>3</v>
      </c>
      <c r="B173" s="9">
        <v>1</v>
      </c>
      <c r="C173" s="5">
        <v>22</v>
      </c>
      <c r="D173" s="9">
        <f t="shared" si="29"/>
        <v>22</v>
      </c>
      <c r="E173" s="14">
        <f t="shared" si="27"/>
        <v>100</v>
      </c>
      <c r="F173" s="5">
        <v>0</v>
      </c>
      <c r="G173" s="11">
        <f t="shared" si="28"/>
        <v>0</v>
      </c>
      <c r="I173" s="45"/>
    </row>
    <row r="174" spans="1:9" ht="21.95" customHeight="1" x14ac:dyDescent="0.25">
      <c r="A174" s="2" t="s">
        <v>4</v>
      </c>
      <c r="B174" s="9">
        <v>1</v>
      </c>
      <c r="C174" s="5">
        <v>22</v>
      </c>
      <c r="D174" s="9">
        <f t="shared" si="29"/>
        <v>18.5</v>
      </c>
      <c r="E174" s="14">
        <f t="shared" si="27"/>
        <v>84.090909090909093</v>
      </c>
      <c r="F174" s="5">
        <v>3.5</v>
      </c>
      <c r="G174" s="11">
        <f t="shared" si="28"/>
        <v>15.909090909090908</v>
      </c>
      <c r="I174" s="45"/>
    </row>
    <row r="175" spans="1:9" ht="21.95" customHeight="1" x14ac:dyDescent="0.25">
      <c r="A175" s="2" t="s">
        <v>5</v>
      </c>
      <c r="B175" s="9">
        <v>1</v>
      </c>
      <c r="C175" s="5">
        <v>22</v>
      </c>
      <c r="D175" s="9">
        <f t="shared" si="29"/>
        <v>17.5</v>
      </c>
      <c r="E175" s="14">
        <f t="shared" si="27"/>
        <v>79.545454545454547</v>
      </c>
      <c r="F175" s="5">
        <v>4.5</v>
      </c>
      <c r="G175" s="11">
        <f t="shared" si="28"/>
        <v>20.454545454545453</v>
      </c>
      <c r="I175" s="45"/>
    </row>
    <row r="176" spans="1:9" ht="21.95" customHeight="1" x14ac:dyDescent="0.25">
      <c r="A176" s="2" t="s">
        <v>10</v>
      </c>
      <c r="B176" s="9">
        <v>1</v>
      </c>
      <c r="C176" s="5">
        <v>22</v>
      </c>
      <c r="D176" s="9">
        <f t="shared" si="29"/>
        <v>20</v>
      </c>
      <c r="E176" s="14">
        <f t="shared" si="27"/>
        <v>90.909090909090907</v>
      </c>
      <c r="F176" s="5">
        <v>2</v>
      </c>
      <c r="G176" s="11">
        <f t="shared" si="28"/>
        <v>9.0909090909090917</v>
      </c>
      <c r="I176" s="45"/>
    </row>
    <row r="177" spans="1:9" ht="21.95" customHeight="1" x14ac:dyDescent="0.25">
      <c r="A177" s="2" t="s">
        <v>6</v>
      </c>
      <c r="B177" s="9">
        <v>1</v>
      </c>
      <c r="C177" s="5">
        <v>22</v>
      </c>
      <c r="D177" s="9">
        <f t="shared" si="29"/>
        <v>21</v>
      </c>
      <c r="E177" s="14">
        <f t="shared" si="27"/>
        <v>95.454545454545453</v>
      </c>
      <c r="F177" s="5">
        <v>1</v>
      </c>
      <c r="G177" s="11">
        <f t="shared" si="28"/>
        <v>4.5454545454545459</v>
      </c>
      <c r="I177" s="45"/>
    </row>
    <row r="178" spans="1:9" ht="21.95" customHeight="1" x14ac:dyDescent="0.25">
      <c r="A178" s="2" t="s">
        <v>7</v>
      </c>
      <c r="B178" s="9">
        <v>1</v>
      </c>
      <c r="C178" s="5">
        <v>22</v>
      </c>
      <c r="D178" s="9">
        <f t="shared" si="29"/>
        <v>19</v>
      </c>
      <c r="E178" s="14">
        <f t="shared" si="27"/>
        <v>86.36363636363636</v>
      </c>
      <c r="F178" s="5">
        <v>3</v>
      </c>
      <c r="G178" s="11">
        <f t="shared" si="28"/>
        <v>13.636363636363637</v>
      </c>
      <c r="I178" s="45"/>
    </row>
    <row r="179" spans="1:9" ht="21.95" customHeight="1" x14ac:dyDescent="0.25">
      <c r="A179" s="2" t="s">
        <v>8</v>
      </c>
      <c r="B179" s="9">
        <v>2</v>
      </c>
      <c r="C179" s="5">
        <v>44</v>
      </c>
      <c r="D179" s="9">
        <f t="shared" si="29"/>
        <v>42</v>
      </c>
      <c r="E179" s="14">
        <f t="shared" si="27"/>
        <v>95.454545454545453</v>
      </c>
      <c r="F179" s="5">
        <f>1+1</f>
        <v>2</v>
      </c>
      <c r="G179" s="11">
        <f t="shared" si="28"/>
        <v>4.5454545454545459</v>
      </c>
      <c r="I179" s="45"/>
    </row>
    <row r="180" spans="1:9" ht="21.95" customHeight="1" x14ac:dyDescent="0.25">
      <c r="A180" s="2" t="s">
        <v>24</v>
      </c>
      <c r="B180" s="9">
        <v>1</v>
      </c>
      <c r="C180" s="5">
        <v>22</v>
      </c>
      <c r="D180" s="9">
        <f t="shared" si="29"/>
        <v>16</v>
      </c>
      <c r="E180" s="14">
        <f t="shared" si="27"/>
        <v>72.727272727272734</v>
      </c>
      <c r="F180" s="5">
        <v>6</v>
      </c>
      <c r="G180" s="11">
        <f t="shared" si="28"/>
        <v>27.272727272727273</v>
      </c>
      <c r="I180" s="45"/>
    </row>
    <row r="181" spans="1:9" ht="21.95" customHeight="1" thickBot="1" x14ac:dyDescent="0.3">
      <c r="A181" s="3" t="s">
        <v>9</v>
      </c>
      <c r="B181" s="10">
        <v>1</v>
      </c>
      <c r="C181" s="5">
        <v>22</v>
      </c>
      <c r="D181" s="10">
        <f t="shared" si="29"/>
        <v>20</v>
      </c>
      <c r="E181" s="15">
        <f t="shared" si="27"/>
        <v>90.909090909090907</v>
      </c>
      <c r="F181" s="6">
        <v>2</v>
      </c>
      <c r="G181" s="12">
        <f t="shared" si="28"/>
        <v>9.0909090909090917</v>
      </c>
      <c r="I181" s="45"/>
    </row>
    <row r="182" spans="1:9" ht="15.75" thickBot="1" x14ac:dyDescent="0.3"/>
    <row r="183" spans="1:9" x14ac:dyDescent="0.25">
      <c r="A183" s="22" t="s">
        <v>28</v>
      </c>
      <c r="B183" s="23"/>
      <c r="C183" s="23"/>
      <c r="D183" s="23"/>
      <c r="E183" s="23"/>
      <c r="F183" s="23"/>
      <c r="G183" s="24"/>
    </row>
    <row r="184" spans="1:9" ht="15.75" thickBot="1" x14ac:dyDescent="0.3">
      <c r="A184" s="25"/>
      <c r="B184" s="26"/>
      <c r="C184" s="26"/>
      <c r="D184" s="26"/>
      <c r="E184" s="26"/>
      <c r="F184" s="26"/>
      <c r="G184" s="27"/>
    </row>
    <row r="185" spans="1:9" ht="19.5" thickBot="1" x14ac:dyDescent="0.35">
      <c r="A185" s="42" t="s">
        <v>0</v>
      </c>
      <c r="B185" s="43" t="s">
        <v>11</v>
      </c>
      <c r="C185" s="4" t="s">
        <v>12</v>
      </c>
      <c r="D185" s="28" t="s">
        <v>22</v>
      </c>
      <c r="E185" s="29"/>
      <c r="F185" s="28" t="s">
        <v>23</v>
      </c>
      <c r="G185" s="29"/>
    </row>
    <row r="186" spans="1:9" x14ac:dyDescent="0.25">
      <c r="A186" s="17" t="s">
        <v>1</v>
      </c>
      <c r="B186" s="5">
        <v>1</v>
      </c>
      <c r="C186" s="5">
        <v>21</v>
      </c>
      <c r="D186" s="5">
        <f>C186-F186</f>
        <v>21</v>
      </c>
      <c r="E186" s="14">
        <f>D186*100/C186</f>
        <v>100</v>
      </c>
      <c r="F186" s="5">
        <v>0</v>
      </c>
      <c r="G186" s="11">
        <f>F186*100/C186</f>
        <v>0</v>
      </c>
    </row>
    <row r="187" spans="1:9" x14ac:dyDescent="0.25">
      <c r="A187" s="1" t="s">
        <v>26</v>
      </c>
      <c r="B187" s="9">
        <v>1</v>
      </c>
      <c r="C187" s="5">
        <v>21</v>
      </c>
      <c r="D187" s="9">
        <f>C187-F187</f>
        <v>21</v>
      </c>
      <c r="E187" s="13">
        <f t="shared" ref="E187:E198" si="30">D187*100/C187</f>
        <v>100</v>
      </c>
      <c r="F187" s="9">
        <v>0</v>
      </c>
      <c r="G187" s="16">
        <f t="shared" ref="G187:G198" si="31">F187*100/C187</f>
        <v>0</v>
      </c>
    </row>
    <row r="188" spans="1:9" x14ac:dyDescent="0.25">
      <c r="A188" s="8" t="s">
        <v>25</v>
      </c>
      <c r="B188" s="5">
        <v>1</v>
      </c>
      <c r="C188" s="5">
        <v>21</v>
      </c>
      <c r="D188" s="5">
        <f t="shared" ref="D188:D198" si="32">C188-F188</f>
        <v>19.5</v>
      </c>
      <c r="E188" s="14">
        <f t="shared" si="30"/>
        <v>92.857142857142861</v>
      </c>
      <c r="F188" s="5">
        <v>1.5</v>
      </c>
      <c r="G188" s="11">
        <f t="shared" si="31"/>
        <v>7.1428571428571432</v>
      </c>
    </row>
    <row r="189" spans="1:9" x14ac:dyDescent="0.25">
      <c r="A189" s="2" t="s">
        <v>2</v>
      </c>
      <c r="B189" s="9">
        <v>1</v>
      </c>
      <c r="C189" s="5">
        <v>21</v>
      </c>
      <c r="D189" s="9">
        <f t="shared" si="32"/>
        <v>15</v>
      </c>
      <c r="E189" s="14">
        <f t="shared" si="30"/>
        <v>71.428571428571431</v>
      </c>
      <c r="F189" s="5">
        <v>6</v>
      </c>
      <c r="G189" s="11">
        <f t="shared" si="31"/>
        <v>28.571428571428573</v>
      </c>
    </row>
    <row r="190" spans="1:9" x14ac:dyDescent="0.25">
      <c r="A190" s="2" t="s">
        <v>3</v>
      </c>
      <c r="B190" s="9">
        <v>1</v>
      </c>
      <c r="C190" s="5">
        <v>21</v>
      </c>
      <c r="D190" s="9">
        <f t="shared" si="32"/>
        <v>21</v>
      </c>
      <c r="E190" s="14">
        <f t="shared" si="30"/>
        <v>100</v>
      </c>
      <c r="F190" s="5">
        <v>0</v>
      </c>
      <c r="G190" s="11">
        <f t="shared" si="31"/>
        <v>0</v>
      </c>
    </row>
    <row r="191" spans="1:9" x14ac:dyDescent="0.25">
      <c r="A191" s="2" t="s">
        <v>4</v>
      </c>
      <c r="B191" s="9">
        <v>1</v>
      </c>
      <c r="C191" s="5">
        <v>21</v>
      </c>
      <c r="D191" s="9">
        <f t="shared" si="32"/>
        <v>21</v>
      </c>
      <c r="E191" s="14">
        <f t="shared" si="30"/>
        <v>100</v>
      </c>
      <c r="F191" s="5">
        <v>0</v>
      </c>
      <c r="G191" s="11">
        <f t="shared" si="31"/>
        <v>0</v>
      </c>
    </row>
    <row r="192" spans="1:9" x14ac:dyDescent="0.25">
      <c r="A192" s="2" t="s">
        <v>5</v>
      </c>
      <c r="B192" s="9">
        <v>1</v>
      </c>
      <c r="C192" s="5">
        <v>21</v>
      </c>
      <c r="D192" s="9">
        <f t="shared" si="32"/>
        <v>19</v>
      </c>
      <c r="E192" s="14">
        <f t="shared" si="30"/>
        <v>90.476190476190482</v>
      </c>
      <c r="F192" s="5">
        <v>2</v>
      </c>
      <c r="G192" s="11">
        <f t="shared" si="31"/>
        <v>9.5238095238095237</v>
      </c>
    </row>
    <row r="193" spans="1:7" x14ac:dyDescent="0.25">
      <c r="A193" s="2" t="s">
        <v>10</v>
      </c>
      <c r="B193" s="9">
        <v>1</v>
      </c>
      <c r="C193" s="5">
        <v>21</v>
      </c>
      <c r="D193" s="9">
        <f t="shared" si="32"/>
        <v>20</v>
      </c>
      <c r="E193" s="14">
        <f t="shared" si="30"/>
        <v>95.238095238095241</v>
      </c>
      <c r="F193" s="5">
        <v>1</v>
      </c>
      <c r="G193" s="11">
        <f t="shared" si="31"/>
        <v>4.7619047619047619</v>
      </c>
    </row>
    <row r="194" spans="1:7" x14ac:dyDescent="0.25">
      <c r="A194" s="2" t="s">
        <v>6</v>
      </c>
      <c r="B194" s="9">
        <v>1</v>
      </c>
      <c r="C194" s="5">
        <v>21</v>
      </c>
      <c r="D194" s="9">
        <f t="shared" si="32"/>
        <v>21</v>
      </c>
      <c r="E194" s="14">
        <f t="shared" si="30"/>
        <v>100</v>
      </c>
      <c r="F194" s="5">
        <v>0</v>
      </c>
      <c r="G194" s="11">
        <f t="shared" si="31"/>
        <v>0</v>
      </c>
    </row>
    <row r="195" spans="1:7" x14ac:dyDescent="0.25">
      <c r="A195" s="2" t="s">
        <v>7</v>
      </c>
      <c r="B195" s="9">
        <v>1</v>
      </c>
      <c r="C195" s="5">
        <v>21</v>
      </c>
      <c r="D195" s="9">
        <f t="shared" si="32"/>
        <v>19</v>
      </c>
      <c r="E195" s="14">
        <f t="shared" si="30"/>
        <v>90.476190476190482</v>
      </c>
      <c r="F195" s="5">
        <v>2</v>
      </c>
      <c r="G195" s="11">
        <f t="shared" si="31"/>
        <v>9.5238095238095237</v>
      </c>
    </row>
    <row r="196" spans="1:7" x14ac:dyDescent="0.25">
      <c r="A196" s="2" t="s">
        <v>8</v>
      </c>
      <c r="B196" s="9">
        <v>2</v>
      </c>
      <c r="C196" s="5">
        <f>21+21</f>
        <v>42</v>
      </c>
      <c r="D196" s="9">
        <f t="shared" si="32"/>
        <v>41.5</v>
      </c>
      <c r="E196" s="14">
        <f t="shared" si="30"/>
        <v>98.80952380952381</v>
      </c>
      <c r="F196" s="5">
        <v>0.5</v>
      </c>
      <c r="G196" s="11">
        <f t="shared" si="31"/>
        <v>1.1904761904761905</v>
      </c>
    </row>
    <row r="197" spans="1:7" x14ac:dyDescent="0.25">
      <c r="A197" s="2" t="s">
        <v>24</v>
      </c>
      <c r="B197" s="9">
        <v>1</v>
      </c>
      <c r="C197" s="5">
        <v>21</v>
      </c>
      <c r="D197" s="9">
        <f t="shared" si="32"/>
        <v>20</v>
      </c>
      <c r="E197" s="14">
        <f t="shared" si="30"/>
        <v>95.238095238095241</v>
      </c>
      <c r="F197" s="5">
        <v>1</v>
      </c>
      <c r="G197" s="11">
        <f t="shared" si="31"/>
        <v>4.7619047619047619</v>
      </c>
    </row>
    <row r="198" spans="1:7" ht="15.75" thickBot="1" x14ac:dyDescent="0.3">
      <c r="A198" s="3" t="s">
        <v>9</v>
      </c>
      <c r="B198" s="10">
        <v>1</v>
      </c>
      <c r="C198" s="6">
        <v>21</v>
      </c>
      <c r="D198" s="10">
        <f t="shared" si="32"/>
        <v>21</v>
      </c>
      <c r="E198" s="15">
        <f t="shared" si="30"/>
        <v>100</v>
      </c>
      <c r="F198" s="6">
        <v>0</v>
      </c>
      <c r="G198" s="12">
        <f t="shared" si="31"/>
        <v>0</v>
      </c>
    </row>
    <row r="199" spans="1:7" ht="15.75" thickBot="1" x14ac:dyDescent="0.3"/>
    <row r="200" spans="1:7" x14ac:dyDescent="0.25">
      <c r="A200" s="22" t="s">
        <v>27</v>
      </c>
      <c r="B200" s="23"/>
      <c r="C200" s="23"/>
      <c r="D200" s="23"/>
      <c r="E200" s="23"/>
      <c r="F200" s="23"/>
      <c r="G200" s="24"/>
    </row>
    <row r="201" spans="1:7" ht="15.75" thickBot="1" x14ac:dyDescent="0.3">
      <c r="A201" s="25"/>
      <c r="B201" s="26"/>
      <c r="C201" s="26"/>
      <c r="D201" s="26"/>
      <c r="E201" s="26"/>
      <c r="F201" s="26"/>
      <c r="G201" s="27"/>
    </row>
    <row r="202" spans="1:7" ht="19.5" thickBot="1" x14ac:dyDescent="0.35">
      <c r="A202" s="42" t="s">
        <v>0</v>
      </c>
      <c r="B202" s="43" t="s">
        <v>11</v>
      </c>
      <c r="C202" s="4" t="s">
        <v>12</v>
      </c>
      <c r="D202" s="28" t="s">
        <v>22</v>
      </c>
      <c r="E202" s="29"/>
      <c r="F202" s="28" t="s">
        <v>23</v>
      </c>
      <c r="G202" s="29"/>
    </row>
    <row r="203" spans="1:7" x14ac:dyDescent="0.25">
      <c r="A203" s="17" t="s">
        <v>1</v>
      </c>
      <c r="B203" s="5">
        <v>1</v>
      </c>
      <c r="C203" s="5">
        <v>21</v>
      </c>
      <c r="D203" s="5">
        <f>C203-F203</f>
        <v>14</v>
      </c>
      <c r="E203" s="14">
        <f>D203*100/C203</f>
        <v>66.666666666666671</v>
      </c>
      <c r="F203" s="5">
        <v>7</v>
      </c>
      <c r="G203" s="11">
        <f>F203*100/C203</f>
        <v>33.333333333333336</v>
      </c>
    </row>
    <row r="204" spans="1:7" x14ac:dyDescent="0.25">
      <c r="A204" s="1" t="s">
        <v>26</v>
      </c>
      <c r="B204" s="9">
        <v>1</v>
      </c>
      <c r="C204" s="5">
        <v>21</v>
      </c>
      <c r="D204" s="9">
        <f>C204-F204</f>
        <v>12</v>
      </c>
      <c r="E204" s="13">
        <f t="shared" ref="E204:E215" si="33">D204*100/C204</f>
        <v>57.142857142857146</v>
      </c>
      <c r="F204" s="9">
        <v>9</v>
      </c>
      <c r="G204" s="16">
        <f t="shared" ref="G204:G215" si="34">F204*100/C204</f>
        <v>42.857142857142854</v>
      </c>
    </row>
    <row r="205" spans="1:7" x14ac:dyDescent="0.25">
      <c r="A205" s="8" t="s">
        <v>25</v>
      </c>
      <c r="B205" s="5">
        <v>1</v>
      </c>
      <c r="C205" s="5">
        <v>21</v>
      </c>
      <c r="D205" s="5">
        <f t="shared" ref="D205:D215" si="35">C205-F205</f>
        <v>17</v>
      </c>
      <c r="E205" s="14">
        <f t="shared" si="33"/>
        <v>80.952380952380949</v>
      </c>
      <c r="F205" s="5">
        <v>4</v>
      </c>
      <c r="G205" s="11">
        <f t="shared" si="34"/>
        <v>19.047619047619047</v>
      </c>
    </row>
    <row r="206" spans="1:7" x14ac:dyDescent="0.25">
      <c r="A206" s="2" t="s">
        <v>2</v>
      </c>
      <c r="B206" s="9">
        <v>1</v>
      </c>
      <c r="C206" s="5">
        <v>21</v>
      </c>
      <c r="D206" s="9">
        <f t="shared" si="35"/>
        <v>10.5</v>
      </c>
      <c r="E206" s="14">
        <f t="shared" si="33"/>
        <v>50</v>
      </c>
      <c r="F206" s="5">
        <f>9+1.5</f>
        <v>10.5</v>
      </c>
      <c r="G206" s="11">
        <f t="shared" si="34"/>
        <v>50</v>
      </c>
    </row>
    <row r="207" spans="1:7" x14ac:dyDescent="0.25">
      <c r="A207" s="2" t="s">
        <v>3</v>
      </c>
      <c r="B207" s="9">
        <v>1</v>
      </c>
      <c r="C207" s="5">
        <v>21</v>
      </c>
      <c r="D207" s="9">
        <f t="shared" si="35"/>
        <v>16</v>
      </c>
      <c r="E207" s="14">
        <f t="shared" si="33"/>
        <v>76.19047619047619</v>
      </c>
      <c r="F207" s="5">
        <v>5</v>
      </c>
      <c r="G207" s="11">
        <f t="shared" si="34"/>
        <v>23.80952380952381</v>
      </c>
    </row>
    <row r="208" spans="1:7" x14ac:dyDescent="0.25">
      <c r="A208" s="2" t="s">
        <v>4</v>
      </c>
      <c r="B208" s="9">
        <v>1</v>
      </c>
      <c r="C208" s="5">
        <v>21</v>
      </c>
      <c r="D208" s="9">
        <f t="shared" si="35"/>
        <v>16</v>
      </c>
      <c r="E208" s="14">
        <f t="shared" si="33"/>
        <v>76.19047619047619</v>
      </c>
      <c r="F208" s="5">
        <v>5</v>
      </c>
      <c r="G208" s="11">
        <f t="shared" si="34"/>
        <v>23.80952380952381</v>
      </c>
    </row>
    <row r="209" spans="1:7" x14ac:dyDescent="0.25">
      <c r="A209" s="2" t="s">
        <v>5</v>
      </c>
      <c r="B209" s="9">
        <v>1</v>
      </c>
      <c r="C209" s="5">
        <v>21</v>
      </c>
      <c r="D209" s="9">
        <f t="shared" si="35"/>
        <v>14</v>
      </c>
      <c r="E209" s="14">
        <f t="shared" si="33"/>
        <v>66.666666666666671</v>
      </c>
      <c r="F209" s="5">
        <v>7</v>
      </c>
      <c r="G209" s="11">
        <f t="shared" si="34"/>
        <v>33.333333333333336</v>
      </c>
    </row>
    <row r="210" spans="1:7" x14ac:dyDescent="0.25">
      <c r="A210" s="2" t="s">
        <v>10</v>
      </c>
      <c r="B210" s="9">
        <v>1</v>
      </c>
      <c r="C210" s="5">
        <v>21</v>
      </c>
      <c r="D210" s="9">
        <f t="shared" si="35"/>
        <v>16</v>
      </c>
      <c r="E210" s="14">
        <f t="shared" si="33"/>
        <v>76.19047619047619</v>
      </c>
      <c r="F210" s="5">
        <v>5</v>
      </c>
      <c r="G210" s="11">
        <f t="shared" si="34"/>
        <v>23.80952380952381</v>
      </c>
    </row>
    <row r="211" spans="1:7" x14ac:dyDescent="0.25">
      <c r="A211" s="2" t="s">
        <v>6</v>
      </c>
      <c r="B211" s="9">
        <v>1</v>
      </c>
      <c r="C211" s="5">
        <v>21</v>
      </c>
      <c r="D211" s="9">
        <f t="shared" si="35"/>
        <v>17</v>
      </c>
      <c r="E211" s="14">
        <f t="shared" si="33"/>
        <v>80.952380952380949</v>
      </c>
      <c r="F211" s="5">
        <v>4</v>
      </c>
      <c r="G211" s="11">
        <f t="shared" si="34"/>
        <v>19.047619047619047</v>
      </c>
    </row>
    <row r="212" spans="1:7" x14ac:dyDescent="0.25">
      <c r="A212" s="2" t="s">
        <v>7</v>
      </c>
      <c r="B212" s="9">
        <v>1</v>
      </c>
      <c r="C212" s="5">
        <v>21</v>
      </c>
      <c r="D212" s="9">
        <f t="shared" si="35"/>
        <v>15</v>
      </c>
      <c r="E212" s="14">
        <f t="shared" si="33"/>
        <v>71.428571428571431</v>
      </c>
      <c r="F212" s="5">
        <v>6</v>
      </c>
      <c r="G212" s="11">
        <f t="shared" si="34"/>
        <v>28.571428571428573</v>
      </c>
    </row>
    <row r="213" spans="1:7" x14ac:dyDescent="0.25">
      <c r="A213" s="2" t="s">
        <v>8</v>
      </c>
      <c r="B213" s="9">
        <v>2</v>
      </c>
      <c r="C213" s="5">
        <f>21+21</f>
        <v>42</v>
      </c>
      <c r="D213" s="9">
        <f t="shared" si="35"/>
        <v>31</v>
      </c>
      <c r="E213" s="14">
        <f t="shared" si="33"/>
        <v>73.80952380952381</v>
      </c>
      <c r="F213" s="5">
        <f>7+4</f>
        <v>11</v>
      </c>
      <c r="G213" s="11">
        <f t="shared" si="34"/>
        <v>26.19047619047619</v>
      </c>
    </row>
    <row r="214" spans="1:7" x14ac:dyDescent="0.25">
      <c r="A214" s="2" t="s">
        <v>24</v>
      </c>
      <c r="B214" s="9">
        <v>1</v>
      </c>
      <c r="C214" s="5">
        <v>21</v>
      </c>
      <c r="D214" s="9">
        <f t="shared" si="35"/>
        <v>11</v>
      </c>
      <c r="E214" s="14">
        <f t="shared" si="33"/>
        <v>52.38095238095238</v>
      </c>
      <c r="F214" s="5">
        <v>10</v>
      </c>
      <c r="G214" s="11">
        <f t="shared" si="34"/>
        <v>47.61904761904762</v>
      </c>
    </row>
    <row r="215" spans="1:7" ht="15.75" thickBot="1" x14ac:dyDescent="0.3">
      <c r="A215" s="3" t="s">
        <v>9</v>
      </c>
      <c r="B215" s="10">
        <v>1</v>
      </c>
      <c r="C215" s="6">
        <v>21</v>
      </c>
      <c r="D215" s="10">
        <f t="shared" si="35"/>
        <v>15</v>
      </c>
      <c r="E215" s="15">
        <f t="shared" si="33"/>
        <v>71.428571428571431</v>
      </c>
      <c r="F215" s="6">
        <v>6</v>
      </c>
      <c r="G215" s="12">
        <f t="shared" si="34"/>
        <v>28.571428571428573</v>
      </c>
    </row>
  </sheetData>
  <mergeCells count="43">
    <mergeCell ref="A11:G12"/>
    <mergeCell ref="D13:E13"/>
    <mergeCell ref="F13:G13"/>
    <mergeCell ref="A45:G46"/>
    <mergeCell ref="D47:E47"/>
    <mergeCell ref="F47:G47"/>
    <mergeCell ref="A28:G29"/>
    <mergeCell ref="D30:E30"/>
    <mergeCell ref="F30:G30"/>
    <mergeCell ref="A79:G80"/>
    <mergeCell ref="D81:E81"/>
    <mergeCell ref="F81:G81"/>
    <mergeCell ref="A62:G63"/>
    <mergeCell ref="D64:E64"/>
    <mergeCell ref="F64:G64"/>
    <mergeCell ref="A114:G115"/>
    <mergeCell ref="D116:E116"/>
    <mergeCell ref="F116:G116"/>
    <mergeCell ref="A96:G97"/>
    <mergeCell ref="D98:E98"/>
    <mergeCell ref="F98:G98"/>
    <mergeCell ref="A148:G149"/>
    <mergeCell ref="D150:E150"/>
    <mergeCell ref="F150:G150"/>
    <mergeCell ref="A131:G132"/>
    <mergeCell ref="D133:E133"/>
    <mergeCell ref="F133:G133"/>
    <mergeCell ref="A9:F9"/>
    <mergeCell ref="A200:G201"/>
    <mergeCell ref="D202:E202"/>
    <mergeCell ref="F202:G202"/>
    <mergeCell ref="A183:G184"/>
    <mergeCell ref="D185:E185"/>
    <mergeCell ref="F185:G185"/>
    <mergeCell ref="A166:G167"/>
    <mergeCell ref="D168:E168"/>
    <mergeCell ref="F168:G168"/>
    <mergeCell ref="A1:G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sqref="A1:XFD10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8" ht="18.75" customHeight="1" x14ac:dyDescent="0.3">
      <c r="A1" s="32" t="s">
        <v>18</v>
      </c>
      <c r="B1" s="33"/>
      <c r="C1" s="33"/>
      <c r="D1" s="33"/>
      <c r="E1" s="33"/>
      <c r="F1" s="33"/>
      <c r="G1" s="34"/>
    </row>
    <row r="2" spans="1:8" ht="12.95" customHeight="1" x14ac:dyDescent="0.25">
      <c r="A2" s="35" t="s">
        <v>14</v>
      </c>
      <c r="B2" s="31"/>
      <c r="C2" s="31"/>
      <c r="D2" s="31"/>
      <c r="E2" s="31"/>
      <c r="F2" s="31"/>
      <c r="G2" s="36"/>
    </row>
    <row r="3" spans="1:8" ht="12.95" customHeight="1" x14ac:dyDescent="0.25">
      <c r="A3" s="35" t="s">
        <v>15</v>
      </c>
      <c r="B3" s="31"/>
      <c r="C3" s="31"/>
      <c r="D3" s="31"/>
      <c r="E3" s="31"/>
      <c r="F3" s="31"/>
      <c r="G3" s="36"/>
    </row>
    <row r="4" spans="1:8" ht="12.95" customHeight="1" x14ac:dyDescent="0.25">
      <c r="A4" s="37" t="s">
        <v>13</v>
      </c>
      <c r="B4" s="21"/>
      <c r="C4" s="21"/>
      <c r="D4" s="21"/>
      <c r="E4" s="21"/>
      <c r="F4" s="21"/>
      <c r="G4" s="36"/>
    </row>
    <row r="5" spans="1:8" ht="12.95" customHeight="1" x14ac:dyDescent="0.25">
      <c r="A5" s="37" t="s">
        <v>16</v>
      </c>
      <c r="B5" s="21"/>
      <c r="C5" s="21"/>
      <c r="D5" s="21"/>
      <c r="E5" s="21"/>
      <c r="F5" s="21"/>
      <c r="G5" s="36"/>
    </row>
    <row r="6" spans="1:8" ht="12.95" customHeight="1" x14ac:dyDescent="0.25">
      <c r="A6" s="37" t="s">
        <v>19</v>
      </c>
      <c r="B6" s="21"/>
      <c r="C6" s="21"/>
      <c r="D6" s="21"/>
      <c r="E6" s="21"/>
      <c r="F6" s="21"/>
      <c r="G6" s="36"/>
    </row>
    <row r="7" spans="1:8" ht="12.95" customHeight="1" x14ac:dyDescent="0.25">
      <c r="A7" s="38" t="s">
        <v>20</v>
      </c>
      <c r="B7" s="20"/>
      <c r="C7" s="20"/>
      <c r="D7" s="20"/>
      <c r="E7" s="20"/>
      <c r="F7" s="20"/>
      <c r="G7" s="36"/>
    </row>
    <row r="8" spans="1:8" ht="12.95" customHeight="1" x14ac:dyDescent="0.25">
      <c r="A8" s="38" t="s">
        <v>21</v>
      </c>
      <c r="B8" s="20"/>
      <c r="C8" s="20"/>
      <c r="D8" s="20"/>
      <c r="E8" s="20"/>
      <c r="F8" s="20"/>
      <c r="G8" s="36"/>
    </row>
    <row r="9" spans="1:8" ht="12.95" customHeight="1" thickBot="1" x14ac:dyDescent="0.3">
      <c r="A9" s="39" t="s">
        <v>17</v>
      </c>
      <c r="B9" s="40"/>
      <c r="C9" s="40"/>
      <c r="D9" s="40"/>
      <c r="E9" s="40"/>
      <c r="F9" s="40"/>
      <c r="G9" s="41"/>
    </row>
    <row r="10" spans="1:8" ht="15.75" thickBot="1" x14ac:dyDescent="0.3"/>
    <row r="11" spans="1:8" x14ac:dyDescent="0.25">
      <c r="A11" s="22" t="s">
        <v>40</v>
      </c>
      <c r="B11" s="23"/>
      <c r="C11" s="23"/>
      <c r="D11" s="23"/>
      <c r="E11" s="23"/>
      <c r="F11" s="23"/>
      <c r="G11" s="24"/>
    </row>
    <row r="12" spans="1:8" ht="24" customHeight="1" thickBot="1" x14ac:dyDescent="0.3">
      <c r="A12" s="25"/>
      <c r="B12" s="26"/>
      <c r="C12" s="26"/>
      <c r="D12" s="26"/>
      <c r="E12" s="26"/>
      <c r="F12" s="26"/>
      <c r="G12" s="27"/>
    </row>
    <row r="13" spans="1:8" ht="21.95" customHeight="1" thickBot="1" x14ac:dyDescent="0.35">
      <c r="A13" s="42" t="s">
        <v>0</v>
      </c>
      <c r="B13" s="43" t="s">
        <v>11</v>
      </c>
      <c r="C13" s="4" t="s">
        <v>12</v>
      </c>
      <c r="D13" s="28" t="s">
        <v>22</v>
      </c>
      <c r="E13" s="29"/>
      <c r="F13" s="28" t="s">
        <v>23</v>
      </c>
      <c r="G13" s="29"/>
      <c r="H13" s="47"/>
    </row>
    <row r="14" spans="1:8" ht="21.95" customHeight="1" x14ac:dyDescent="0.25">
      <c r="A14" s="17" t="s">
        <v>1</v>
      </c>
      <c r="B14" s="5">
        <v>1</v>
      </c>
      <c r="C14" s="5">
        <v>19</v>
      </c>
      <c r="D14" s="5">
        <v>19</v>
      </c>
      <c r="E14" s="14">
        <f>D14*100/C14</f>
        <v>100</v>
      </c>
      <c r="F14" s="5">
        <f>19-D14</f>
        <v>0</v>
      </c>
      <c r="G14" s="11">
        <f>F14*100/C14</f>
        <v>0</v>
      </c>
      <c r="H14" s="47"/>
    </row>
    <row r="15" spans="1:8" ht="21.95" customHeight="1" x14ac:dyDescent="0.25">
      <c r="A15" s="2" t="s">
        <v>41</v>
      </c>
      <c r="B15" s="9">
        <v>1</v>
      </c>
      <c r="C15" s="5">
        <v>19</v>
      </c>
      <c r="D15" s="9">
        <v>17</v>
      </c>
      <c r="E15" s="14">
        <f t="shared" ref="E15:E26" si="0">D15*100/C15</f>
        <v>89.473684210526315</v>
      </c>
      <c r="F15" s="5">
        <f t="shared" ref="F15:F26" si="1">19-D15</f>
        <v>2</v>
      </c>
      <c r="G15" s="11">
        <f t="shared" ref="G15:G26" si="2">F15*100/C15</f>
        <v>10.526315789473685</v>
      </c>
      <c r="H15" s="47"/>
    </row>
    <row r="16" spans="1:8" ht="21.95" customHeight="1" x14ac:dyDescent="0.25">
      <c r="A16" s="1" t="s">
        <v>26</v>
      </c>
      <c r="B16" s="9">
        <v>1</v>
      </c>
      <c r="C16" s="5">
        <v>19</v>
      </c>
      <c r="D16" s="9">
        <v>19</v>
      </c>
      <c r="E16" s="13">
        <f t="shared" si="0"/>
        <v>100</v>
      </c>
      <c r="F16" s="5">
        <f t="shared" si="1"/>
        <v>0</v>
      </c>
      <c r="G16" s="16">
        <f t="shared" si="2"/>
        <v>0</v>
      </c>
      <c r="H16" s="47"/>
    </row>
    <row r="17" spans="1:8" ht="21.95" customHeight="1" x14ac:dyDescent="0.25">
      <c r="A17" s="8" t="s">
        <v>25</v>
      </c>
      <c r="B17" s="5">
        <v>1</v>
      </c>
      <c r="C17" s="5">
        <v>19</v>
      </c>
      <c r="D17" s="5">
        <v>19</v>
      </c>
      <c r="E17" s="14">
        <f t="shared" si="0"/>
        <v>100</v>
      </c>
      <c r="F17" s="5">
        <f t="shared" si="1"/>
        <v>0</v>
      </c>
      <c r="G17" s="11">
        <f t="shared" si="2"/>
        <v>0</v>
      </c>
      <c r="H17" s="47"/>
    </row>
    <row r="18" spans="1:8" ht="21.95" customHeight="1" x14ac:dyDescent="0.25">
      <c r="A18" s="2" t="s">
        <v>42</v>
      </c>
      <c r="B18" s="9">
        <v>1</v>
      </c>
      <c r="C18" s="5">
        <v>19</v>
      </c>
      <c r="D18" s="9">
        <v>17</v>
      </c>
      <c r="E18" s="14">
        <f t="shared" si="0"/>
        <v>89.473684210526315</v>
      </c>
      <c r="F18" s="5">
        <f t="shared" si="1"/>
        <v>2</v>
      </c>
      <c r="G18" s="11">
        <f t="shared" si="2"/>
        <v>10.526315789473685</v>
      </c>
      <c r="H18" s="47"/>
    </row>
    <row r="19" spans="1:8" ht="21.95" customHeight="1" x14ac:dyDescent="0.25">
      <c r="A19" s="2" t="s">
        <v>4</v>
      </c>
      <c r="B19" s="9">
        <v>1</v>
      </c>
      <c r="C19" s="5">
        <v>19</v>
      </c>
      <c r="D19" s="9">
        <v>19</v>
      </c>
      <c r="E19" s="14">
        <f t="shared" si="0"/>
        <v>100</v>
      </c>
      <c r="F19" s="5">
        <f t="shared" si="1"/>
        <v>0</v>
      </c>
      <c r="G19" s="11">
        <f t="shared" si="2"/>
        <v>0</v>
      </c>
      <c r="H19" s="47"/>
    </row>
    <row r="20" spans="1:8" ht="21.95" customHeight="1" x14ac:dyDescent="0.25">
      <c r="A20" s="2" t="s">
        <v>5</v>
      </c>
      <c r="B20" s="9">
        <v>1</v>
      </c>
      <c r="C20" s="5">
        <v>19</v>
      </c>
      <c r="D20" s="9">
        <v>19</v>
      </c>
      <c r="E20" s="14">
        <f t="shared" si="0"/>
        <v>100</v>
      </c>
      <c r="F20" s="5">
        <f t="shared" si="1"/>
        <v>0</v>
      </c>
      <c r="G20" s="11">
        <f t="shared" si="2"/>
        <v>0</v>
      </c>
      <c r="H20" s="47"/>
    </row>
    <row r="21" spans="1:8" ht="21.95" customHeight="1" x14ac:dyDescent="0.25">
      <c r="A21" s="2" t="s">
        <v>10</v>
      </c>
      <c r="B21" s="9">
        <v>1</v>
      </c>
      <c r="C21" s="5">
        <v>19</v>
      </c>
      <c r="D21" s="9">
        <v>17</v>
      </c>
      <c r="E21" s="14">
        <f t="shared" si="0"/>
        <v>89.473684210526315</v>
      </c>
      <c r="F21" s="5">
        <f t="shared" si="1"/>
        <v>2</v>
      </c>
      <c r="G21" s="11">
        <f t="shared" si="2"/>
        <v>10.526315789473685</v>
      </c>
      <c r="H21" s="47"/>
    </row>
    <row r="22" spans="1:8" ht="21.95" customHeight="1" x14ac:dyDescent="0.25">
      <c r="A22" s="2" t="s">
        <v>6</v>
      </c>
      <c r="B22" s="9">
        <v>1</v>
      </c>
      <c r="C22" s="5">
        <v>19</v>
      </c>
      <c r="D22" s="9">
        <v>14</v>
      </c>
      <c r="E22" s="14">
        <f t="shared" si="0"/>
        <v>73.684210526315795</v>
      </c>
      <c r="F22" s="5">
        <f t="shared" si="1"/>
        <v>5</v>
      </c>
      <c r="G22" s="11">
        <f t="shared" si="2"/>
        <v>26.315789473684209</v>
      </c>
      <c r="H22" s="47"/>
    </row>
    <row r="23" spans="1:8" ht="21.95" customHeight="1" x14ac:dyDescent="0.25">
      <c r="A23" s="2" t="s">
        <v>7</v>
      </c>
      <c r="B23" s="9">
        <v>1</v>
      </c>
      <c r="C23" s="5">
        <v>19</v>
      </c>
      <c r="D23" s="9">
        <v>15</v>
      </c>
      <c r="E23" s="14">
        <f t="shared" si="0"/>
        <v>78.94736842105263</v>
      </c>
      <c r="F23" s="5">
        <f t="shared" si="1"/>
        <v>4</v>
      </c>
      <c r="G23" s="11">
        <f t="shared" si="2"/>
        <v>21.05263157894737</v>
      </c>
      <c r="H23" s="47"/>
    </row>
    <row r="24" spans="1:8" ht="21.95" customHeight="1" x14ac:dyDescent="0.25">
      <c r="A24" s="2" t="s">
        <v>8</v>
      </c>
      <c r="B24" s="9">
        <v>2</v>
      </c>
      <c r="C24" s="5">
        <v>38</v>
      </c>
      <c r="D24" s="9">
        <f>18+17</f>
        <v>35</v>
      </c>
      <c r="E24" s="14">
        <f t="shared" si="0"/>
        <v>92.10526315789474</v>
      </c>
      <c r="F24" s="5">
        <f>38-D24</f>
        <v>3</v>
      </c>
      <c r="G24" s="11">
        <f t="shared" si="2"/>
        <v>7.8947368421052628</v>
      </c>
      <c r="H24" s="47"/>
    </row>
    <row r="25" spans="1:8" ht="21.95" customHeight="1" x14ac:dyDescent="0.25">
      <c r="A25" s="2" t="s">
        <v>43</v>
      </c>
      <c r="B25" s="9">
        <v>1</v>
      </c>
      <c r="C25" s="5">
        <v>19</v>
      </c>
      <c r="D25" s="9">
        <v>13</v>
      </c>
      <c r="E25" s="14">
        <f t="shared" si="0"/>
        <v>68.421052631578945</v>
      </c>
      <c r="F25" s="5">
        <f t="shared" si="1"/>
        <v>6</v>
      </c>
      <c r="G25" s="11">
        <f t="shared" si="2"/>
        <v>31.578947368421051</v>
      </c>
      <c r="H25" s="47"/>
    </row>
    <row r="26" spans="1:8" ht="21.95" customHeight="1" thickBot="1" x14ac:dyDescent="0.3">
      <c r="A26" s="3" t="s">
        <v>9</v>
      </c>
      <c r="B26" s="10">
        <v>1</v>
      </c>
      <c r="C26" s="5">
        <v>19</v>
      </c>
      <c r="D26" s="10">
        <v>16</v>
      </c>
      <c r="E26" s="15">
        <f t="shared" si="0"/>
        <v>84.21052631578948</v>
      </c>
      <c r="F26" s="5">
        <f t="shared" si="1"/>
        <v>3</v>
      </c>
      <c r="G26" s="12">
        <f t="shared" si="2"/>
        <v>15.789473684210526</v>
      </c>
      <c r="H26" s="47"/>
    </row>
    <row r="27" spans="1:8" ht="15.75" thickBot="1" x14ac:dyDescent="0.3"/>
    <row r="28" spans="1:8" x14ac:dyDescent="0.25">
      <c r="A28" s="22" t="s">
        <v>44</v>
      </c>
      <c r="B28" s="23"/>
      <c r="C28" s="23"/>
      <c r="D28" s="23"/>
      <c r="E28" s="23"/>
      <c r="F28" s="23"/>
      <c r="G28" s="24"/>
    </row>
    <row r="29" spans="1:8" ht="24" customHeight="1" thickBot="1" x14ac:dyDescent="0.3">
      <c r="A29" s="25"/>
      <c r="B29" s="26"/>
      <c r="C29" s="26"/>
      <c r="D29" s="26"/>
      <c r="E29" s="26"/>
      <c r="F29" s="26"/>
      <c r="G29" s="27"/>
    </row>
    <row r="30" spans="1:8" ht="21.95" customHeight="1" thickBot="1" x14ac:dyDescent="0.35">
      <c r="A30" s="42" t="s">
        <v>0</v>
      </c>
      <c r="B30" s="43" t="s">
        <v>11</v>
      </c>
      <c r="C30" s="4" t="s">
        <v>12</v>
      </c>
      <c r="D30" s="28" t="s">
        <v>22</v>
      </c>
      <c r="E30" s="29"/>
      <c r="F30" s="28" t="s">
        <v>23</v>
      </c>
      <c r="G30" s="29"/>
      <c r="H30" s="47"/>
    </row>
    <row r="31" spans="1:8" ht="21.95" customHeight="1" x14ac:dyDescent="0.25">
      <c r="A31" s="17" t="s">
        <v>1</v>
      </c>
      <c r="B31" s="5">
        <v>1</v>
      </c>
      <c r="C31" s="5">
        <v>21</v>
      </c>
      <c r="D31" s="5">
        <f>C31-F31</f>
        <v>20</v>
      </c>
      <c r="E31" s="14">
        <f>D31*100/C31</f>
        <v>95.238095238095241</v>
      </c>
      <c r="F31" s="5">
        <v>1</v>
      </c>
      <c r="G31" s="11">
        <f>F31*100/C31</f>
        <v>4.7619047619047619</v>
      </c>
      <c r="H31" s="47"/>
    </row>
    <row r="32" spans="1:8" ht="21.95" customHeight="1" x14ac:dyDescent="0.25">
      <c r="A32" s="2" t="s">
        <v>41</v>
      </c>
      <c r="B32" s="9">
        <v>1</v>
      </c>
      <c r="C32" s="5">
        <v>21</v>
      </c>
      <c r="D32" s="5">
        <f t="shared" ref="D32:D43" si="3">C32-F32</f>
        <v>21</v>
      </c>
      <c r="E32" s="14">
        <f t="shared" ref="E32:E43" si="4">D32*100/C32</f>
        <v>100</v>
      </c>
      <c r="F32" s="5">
        <v>0</v>
      </c>
      <c r="G32" s="11">
        <f t="shared" ref="G32:G43" si="5">F32*100/C32</f>
        <v>0</v>
      </c>
      <c r="H32" s="47"/>
    </row>
    <row r="33" spans="1:8" ht="21.95" customHeight="1" x14ac:dyDescent="0.25">
      <c r="A33" s="1" t="s">
        <v>26</v>
      </c>
      <c r="B33" s="9">
        <v>1</v>
      </c>
      <c r="C33" s="5">
        <v>21</v>
      </c>
      <c r="D33" s="5">
        <f t="shared" si="3"/>
        <v>19</v>
      </c>
      <c r="E33" s="13">
        <f t="shared" si="4"/>
        <v>90.476190476190482</v>
      </c>
      <c r="F33" s="5">
        <v>2</v>
      </c>
      <c r="G33" s="16">
        <f t="shared" si="5"/>
        <v>9.5238095238095237</v>
      </c>
      <c r="H33" s="47"/>
    </row>
    <row r="34" spans="1:8" ht="21.95" customHeight="1" x14ac:dyDescent="0.25">
      <c r="A34" s="8" t="s">
        <v>25</v>
      </c>
      <c r="B34" s="5">
        <v>1</v>
      </c>
      <c r="C34" s="5">
        <v>21</v>
      </c>
      <c r="D34" s="5">
        <f t="shared" si="3"/>
        <v>21</v>
      </c>
      <c r="E34" s="14">
        <f t="shared" si="4"/>
        <v>100</v>
      </c>
      <c r="F34" s="5">
        <v>0</v>
      </c>
      <c r="G34" s="11">
        <f t="shared" si="5"/>
        <v>0</v>
      </c>
      <c r="H34" s="47"/>
    </row>
    <row r="35" spans="1:8" ht="21.95" customHeight="1" x14ac:dyDescent="0.25">
      <c r="A35" s="2" t="s">
        <v>42</v>
      </c>
      <c r="B35" s="9">
        <v>1</v>
      </c>
      <c r="C35" s="5">
        <v>21</v>
      </c>
      <c r="D35" s="5">
        <f t="shared" si="3"/>
        <v>20</v>
      </c>
      <c r="E35" s="14">
        <f t="shared" si="4"/>
        <v>95.238095238095241</v>
      </c>
      <c r="F35" s="5">
        <v>1</v>
      </c>
      <c r="G35" s="11">
        <f t="shared" si="5"/>
        <v>4.7619047619047619</v>
      </c>
      <c r="H35" s="47"/>
    </row>
    <row r="36" spans="1:8" ht="21.95" customHeight="1" x14ac:dyDescent="0.25">
      <c r="A36" s="2" t="s">
        <v>4</v>
      </c>
      <c r="B36" s="9">
        <v>1</v>
      </c>
      <c r="C36" s="5">
        <v>21</v>
      </c>
      <c r="D36" s="5">
        <f t="shared" si="3"/>
        <v>21</v>
      </c>
      <c r="E36" s="14">
        <f t="shared" si="4"/>
        <v>100</v>
      </c>
      <c r="F36" s="5">
        <v>0</v>
      </c>
      <c r="G36" s="11">
        <f t="shared" si="5"/>
        <v>0</v>
      </c>
      <c r="H36" s="47"/>
    </row>
    <row r="37" spans="1:8" ht="21.95" customHeight="1" x14ac:dyDescent="0.25">
      <c r="A37" s="2" t="s">
        <v>5</v>
      </c>
      <c r="B37" s="9">
        <v>1</v>
      </c>
      <c r="C37" s="5">
        <v>21</v>
      </c>
      <c r="D37" s="5">
        <f t="shared" si="3"/>
        <v>20</v>
      </c>
      <c r="E37" s="14">
        <f t="shared" si="4"/>
        <v>95.238095238095241</v>
      </c>
      <c r="F37" s="5">
        <v>1</v>
      </c>
      <c r="G37" s="11">
        <f t="shared" si="5"/>
        <v>4.7619047619047619</v>
      </c>
      <c r="H37" s="47"/>
    </row>
    <row r="38" spans="1:8" ht="21.95" customHeight="1" x14ac:dyDescent="0.25">
      <c r="A38" s="2" t="s">
        <v>10</v>
      </c>
      <c r="B38" s="9">
        <v>1</v>
      </c>
      <c r="C38" s="5">
        <v>21</v>
      </c>
      <c r="D38" s="5">
        <f t="shared" si="3"/>
        <v>20</v>
      </c>
      <c r="E38" s="14">
        <f t="shared" si="4"/>
        <v>95.238095238095241</v>
      </c>
      <c r="F38" s="5">
        <v>1</v>
      </c>
      <c r="G38" s="11">
        <f t="shared" si="5"/>
        <v>4.7619047619047619</v>
      </c>
      <c r="H38" s="47"/>
    </row>
    <row r="39" spans="1:8" ht="21.95" customHeight="1" x14ac:dyDescent="0.25">
      <c r="A39" s="2" t="s">
        <v>6</v>
      </c>
      <c r="B39" s="9">
        <v>1</v>
      </c>
      <c r="C39" s="5">
        <v>21</v>
      </c>
      <c r="D39" s="5">
        <f t="shared" si="3"/>
        <v>20</v>
      </c>
      <c r="E39" s="14">
        <f t="shared" si="4"/>
        <v>95.238095238095241</v>
      </c>
      <c r="F39" s="5">
        <v>1</v>
      </c>
      <c r="G39" s="11">
        <f t="shared" si="5"/>
        <v>4.7619047619047619</v>
      </c>
      <c r="H39" s="47"/>
    </row>
    <row r="40" spans="1:8" ht="21.95" customHeight="1" x14ac:dyDescent="0.25">
      <c r="A40" s="2" t="s">
        <v>7</v>
      </c>
      <c r="B40" s="9">
        <v>1</v>
      </c>
      <c r="C40" s="5">
        <v>21</v>
      </c>
      <c r="D40" s="5">
        <f t="shared" si="3"/>
        <v>21</v>
      </c>
      <c r="E40" s="14">
        <f t="shared" si="4"/>
        <v>100</v>
      </c>
      <c r="F40" s="5">
        <v>0</v>
      </c>
      <c r="G40" s="11">
        <f t="shared" si="5"/>
        <v>0</v>
      </c>
      <c r="H40" s="47"/>
    </row>
    <row r="41" spans="1:8" ht="21.95" customHeight="1" x14ac:dyDescent="0.25">
      <c r="A41" s="2" t="s">
        <v>8</v>
      </c>
      <c r="B41" s="9">
        <v>2</v>
      </c>
      <c r="C41" s="5">
        <v>42</v>
      </c>
      <c r="D41" s="5">
        <f t="shared" si="3"/>
        <v>41</v>
      </c>
      <c r="E41" s="14">
        <f t="shared" si="4"/>
        <v>97.61904761904762</v>
      </c>
      <c r="F41" s="5">
        <f>1+0</f>
        <v>1</v>
      </c>
      <c r="G41" s="11">
        <f t="shared" si="5"/>
        <v>2.3809523809523809</v>
      </c>
      <c r="H41" s="47"/>
    </row>
    <row r="42" spans="1:8" ht="21.95" customHeight="1" x14ac:dyDescent="0.25">
      <c r="A42" s="2" t="s">
        <v>43</v>
      </c>
      <c r="B42" s="9">
        <v>1</v>
      </c>
      <c r="C42" s="5">
        <v>21</v>
      </c>
      <c r="D42" s="5">
        <f t="shared" si="3"/>
        <v>16</v>
      </c>
      <c r="E42" s="14">
        <f t="shared" si="4"/>
        <v>76.19047619047619</v>
      </c>
      <c r="F42" s="5">
        <v>5</v>
      </c>
      <c r="G42" s="11">
        <f t="shared" si="5"/>
        <v>23.80952380952381</v>
      </c>
      <c r="H42" s="47"/>
    </row>
    <row r="43" spans="1:8" ht="21.95" customHeight="1" thickBot="1" x14ac:dyDescent="0.3">
      <c r="A43" s="3" t="s">
        <v>9</v>
      </c>
      <c r="B43" s="10">
        <v>1</v>
      </c>
      <c r="C43" s="5">
        <v>21</v>
      </c>
      <c r="D43" s="5">
        <f t="shared" si="3"/>
        <v>20</v>
      </c>
      <c r="E43" s="15">
        <f t="shared" si="4"/>
        <v>95.238095238095241</v>
      </c>
      <c r="F43" s="5">
        <v>1</v>
      </c>
      <c r="G43" s="12">
        <f t="shared" si="5"/>
        <v>4.7619047619047619</v>
      </c>
      <c r="H43" s="47"/>
    </row>
    <row r="44" spans="1:8" ht="15.75" thickBot="1" x14ac:dyDescent="0.3"/>
    <row r="45" spans="1:8" x14ac:dyDescent="0.25">
      <c r="A45" s="22" t="s">
        <v>45</v>
      </c>
      <c r="B45" s="23"/>
      <c r="C45" s="23"/>
      <c r="D45" s="23"/>
      <c r="E45" s="23"/>
      <c r="F45" s="23"/>
      <c r="G45" s="24"/>
    </row>
    <row r="46" spans="1:8" ht="24" customHeight="1" thickBot="1" x14ac:dyDescent="0.3">
      <c r="A46" s="25"/>
      <c r="B46" s="26"/>
      <c r="C46" s="26"/>
      <c r="D46" s="26"/>
      <c r="E46" s="26"/>
      <c r="F46" s="26"/>
      <c r="G46" s="27"/>
    </row>
    <row r="47" spans="1:8" ht="21.95" customHeight="1" thickBot="1" x14ac:dyDescent="0.35">
      <c r="A47" s="42" t="s">
        <v>0</v>
      </c>
      <c r="B47" s="43" t="s">
        <v>11</v>
      </c>
      <c r="C47" s="4" t="s">
        <v>12</v>
      </c>
      <c r="D47" s="28" t="s">
        <v>22</v>
      </c>
      <c r="E47" s="29"/>
      <c r="F47" s="28" t="s">
        <v>23</v>
      </c>
      <c r="G47" s="29"/>
      <c r="H47" s="47"/>
    </row>
    <row r="48" spans="1:8" ht="21.95" customHeight="1" x14ac:dyDescent="0.25">
      <c r="A48" s="17" t="s">
        <v>1</v>
      </c>
      <c r="B48" s="5">
        <v>1</v>
      </c>
      <c r="C48" s="5">
        <v>22</v>
      </c>
      <c r="D48" s="5">
        <f>C48-F48</f>
        <v>22</v>
      </c>
      <c r="E48" s="14">
        <f>D48*100/C48</f>
        <v>100</v>
      </c>
      <c r="F48" s="5">
        <v>0</v>
      </c>
      <c r="G48" s="11">
        <f>F48*100/C48</f>
        <v>0</v>
      </c>
      <c r="H48" s="47"/>
    </row>
    <row r="49" spans="1:8" ht="21.95" customHeight="1" x14ac:dyDescent="0.25">
      <c r="A49" s="2" t="s">
        <v>41</v>
      </c>
      <c r="B49" s="9">
        <v>1</v>
      </c>
      <c r="C49" s="5">
        <v>22</v>
      </c>
      <c r="D49" s="5">
        <f t="shared" ref="D49:D60" si="6">C49-F49</f>
        <v>20</v>
      </c>
      <c r="E49" s="14">
        <f t="shared" ref="E49:E60" si="7">D49*100/C49</f>
        <v>90.909090909090907</v>
      </c>
      <c r="F49" s="5">
        <v>2</v>
      </c>
      <c r="G49" s="11">
        <f t="shared" ref="G49:G60" si="8">F49*100/C49</f>
        <v>9.0909090909090917</v>
      </c>
      <c r="H49" s="47"/>
    </row>
    <row r="50" spans="1:8" ht="21.95" customHeight="1" x14ac:dyDescent="0.25">
      <c r="A50" s="1" t="s">
        <v>26</v>
      </c>
      <c r="B50" s="9">
        <v>1</v>
      </c>
      <c r="C50" s="5">
        <v>22</v>
      </c>
      <c r="D50" s="5">
        <f t="shared" si="6"/>
        <v>22</v>
      </c>
      <c r="E50" s="13">
        <f t="shared" si="7"/>
        <v>100</v>
      </c>
      <c r="F50" s="5">
        <v>0</v>
      </c>
      <c r="G50" s="16">
        <f t="shared" si="8"/>
        <v>0</v>
      </c>
      <c r="H50" s="47"/>
    </row>
    <row r="51" spans="1:8" ht="21.95" customHeight="1" x14ac:dyDescent="0.25">
      <c r="A51" s="8" t="s">
        <v>25</v>
      </c>
      <c r="B51" s="5">
        <v>1</v>
      </c>
      <c r="C51" s="5">
        <v>22</v>
      </c>
      <c r="D51" s="5">
        <f t="shared" si="6"/>
        <v>22</v>
      </c>
      <c r="E51" s="14">
        <f t="shared" si="7"/>
        <v>100</v>
      </c>
      <c r="F51" s="5">
        <v>0</v>
      </c>
      <c r="G51" s="11">
        <f t="shared" si="8"/>
        <v>0</v>
      </c>
      <c r="H51" s="47"/>
    </row>
    <row r="52" spans="1:8" ht="21.95" customHeight="1" x14ac:dyDescent="0.25">
      <c r="A52" s="2" t="s">
        <v>42</v>
      </c>
      <c r="B52" s="9">
        <v>1</v>
      </c>
      <c r="C52" s="5">
        <v>22</v>
      </c>
      <c r="D52" s="5">
        <f t="shared" si="6"/>
        <v>22</v>
      </c>
      <c r="E52" s="14">
        <f t="shared" si="7"/>
        <v>100</v>
      </c>
      <c r="F52" s="5">
        <v>0</v>
      </c>
      <c r="G52" s="11">
        <f t="shared" si="8"/>
        <v>0</v>
      </c>
      <c r="H52" s="47"/>
    </row>
    <row r="53" spans="1:8" ht="21.95" customHeight="1" x14ac:dyDescent="0.25">
      <c r="A53" s="2" t="s">
        <v>4</v>
      </c>
      <c r="B53" s="9">
        <v>1</v>
      </c>
      <c r="C53" s="5">
        <v>22</v>
      </c>
      <c r="D53" s="5">
        <f t="shared" si="6"/>
        <v>21</v>
      </c>
      <c r="E53" s="14">
        <f t="shared" si="7"/>
        <v>95.454545454545453</v>
      </c>
      <c r="F53" s="5">
        <v>1</v>
      </c>
      <c r="G53" s="11">
        <f t="shared" si="8"/>
        <v>4.5454545454545459</v>
      </c>
      <c r="H53" s="47"/>
    </row>
    <row r="54" spans="1:8" ht="21.95" customHeight="1" x14ac:dyDescent="0.25">
      <c r="A54" s="2" t="s">
        <v>5</v>
      </c>
      <c r="B54" s="9">
        <v>1</v>
      </c>
      <c r="C54" s="5">
        <v>22</v>
      </c>
      <c r="D54" s="5">
        <f t="shared" si="6"/>
        <v>17</v>
      </c>
      <c r="E54" s="14">
        <f t="shared" si="7"/>
        <v>77.272727272727266</v>
      </c>
      <c r="F54" s="5">
        <v>5</v>
      </c>
      <c r="G54" s="11">
        <f t="shared" si="8"/>
        <v>22.727272727272727</v>
      </c>
      <c r="H54" s="47"/>
    </row>
    <row r="55" spans="1:8" ht="21.95" customHeight="1" x14ac:dyDescent="0.25">
      <c r="A55" s="2" t="s">
        <v>10</v>
      </c>
      <c r="B55" s="9">
        <v>1</v>
      </c>
      <c r="C55" s="5">
        <v>22</v>
      </c>
      <c r="D55" s="5">
        <f t="shared" si="6"/>
        <v>20</v>
      </c>
      <c r="E55" s="14">
        <f t="shared" si="7"/>
        <v>90.909090909090907</v>
      </c>
      <c r="F55" s="5">
        <v>2</v>
      </c>
      <c r="G55" s="11">
        <f t="shared" si="8"/>
        <v>9.0909090909090917</v>
      </c>
      <c r="H55" s="47"/>
    </row>
    <row r="56" spans="1:8" ht="21.95" customHeight="1" x14ac:dyDescent="0.25">
      <c r="A56" s="2" t="s">
        <v>6</v>
      </c>
      <c r="B56" s="9">
        <v>1</v>
      </c>
      <c r="C56" s="5">
        <v>22</v>
      </c>
      <c r="D56" s="5">
        <f t="shared" si="6"/>
        <v>20</v>
      </c>
      <c r="E56" s="14">
        <f t="shared" si="7"/>
        <v>90.909090909090907</v>
      </c>
      <c r="F56" s="5">
        <v>2</v>
      </c>
      <c r="G56" s="11">
        <f t="shared" si="8"/>
        <v>9.0909090909090917</v>
      </c>
      <c r="H56" s="47"/>
    </row>
    <row r="57" spans="1:8" ht="21.95" customHeight="1" x14ac:dyDescent="0.25">
      <c r="A57" s="2" t="s">
        <v>7</v>
      </c>
      <c r="B57" s="9">
        <v>1</v>
      </c>
      <c r="C57" s="5">
        <v>22</v>
      </c>
      <c r="D57" s="5">
        <f t="shared" si="6"/>
        <v>17</v>
      </c>
      <c r="E57" s="14">
        <f t="shared" si="7"/>
        <v>77.272727272727266</v>
      </c>
      <c r="F57" s="5">
        <v>5</v>
      </c>
      <c r="G57" s="11">
        <f t="shared" si="8"/>
        <v>22.727272727272727</v>
      </c>
      <c r="H57" s="47"/>
    </row>
    <row r="58" spans="1:8" ht="21.95" customHeight="1" x14ac:dyDescent="0.25">
      <c r="A58" s="2" t="s">
        <v>8</v>
      </c>
      <c r="B58" s="9">
        <v>2</v>
      </c>
      <c r="C58" s="5">
        <v>44</v>
      </c>
      <c r="D58" s="5">
        <f t="shared" si="6"/>
        <v>41</v>
      </c>
      <c r="E58" s="14">
        <f t="shared" si="7"/>
        <v>93.181818181818187</v>
      </c>
      <c r="F58" s="5">
        <f>1+2</f>
        <v>3</v>
      </c>
      <c r="G58" s="11">
        <f t="shared" si="8"/>
        <v>6.8181818181818183</v>
      </c>
      <c r="H58" s="47"/>
    </row>
    <row r="59" spans="1:8" ht="21.95" customHeight="1" x14ac:dyDescent="0.25">
      <c r="A59" s="2" t="s">
        <v>43</v>
      </c>
      <c r="B59" s="9">
        <v>1</v>
      </c>
      <c r="C59" s="5">
        <v>22</v>
      </c>
      <c r="D59" s="5">
        <f t="shared" si="6"/>
        <v>21</v>
      </c>
      <c r="E59" s="14">
        <f t="shared" si="7"/>
        <v>95.454545454545453</v>
      </c>
      <c r="F59" s="5">
        <v>1</v>
      </c>
      <c r="G59" s="11">
        <f t="shared" si="8"/>
        <v>4.5454545454545459</v>
      </c>
      <c r="H59" s="47"/>
    </row>
    <row r="60" spans="1:8" ht="21.95" customHeight="1" thickBot="1" x14ac:dyDescent="0.3">
      <c r="A60" s="3" t="s">
        <v>9</v>
      </c>
      <c r="B60" s="10">
        <v>1</v>
      </c>
      <c r="C60" s="5">
        <v>22</v>
      </c>
      <c r="D60" s="5">
        <f t="shared" si="6"/>
        <v>18</v>
      </c>
      <c r="E60" s="15">
        <f t="shared" si="7"/>
        <v>81.818181818181813</v>
      </c>
      <c r="F60" s="5">
        <v>4</v>
      </c>
      <c r="G60" s="12">
        <f t="shared" si="8"/>
        <v>18.181818181818183</v>
      </c>
      <c r="H60" s="47"/>
    </row>
    <row r="61" spans="1:8" ht="15.75" thickBot="1" x14ac:dyDescent="0.3"/>
    <row r="62" spans="1:8" x14ac:dyDescent="0.25">
      <c r="A62" s="22" t="s">
        <v>46</v>
      </c>
      <c r="B62" s="23"/>
      <c r="C62" s="23"/>
      <c r="D62" s="23"/>
      <c r="E62" s="23"/>
      <c r="F62" s="23"/>
      <c r="G62" s="24"/>
    </row>
    <row r="63" spans="1:8" ht="24" customHeight="1" thickBot="1" x14ac:dyDescent="0.3">
      <c r="A63" s="25"/>
      <c r="B63" s="26"/>
      <c r="C63" s="26"/>
      <c r="D63" s="26"/>
      <c r="E63" s="26"/>
      <c r="F63" s="26"/>
      <c r="G63" s="27"/>
    </row>
    <row r="64" spans="1:8" ht="21.95" customHeight="1" thickBot="1" x14ac:dyDescent="0.35">
      <c r="A64" s="42" t="s">
        <v>0</v>
      </c>
      <c r="B64" s="43" t="s">
        <v>11</v>
      </c>
      <c r="C64" s="4" t="s">
        <v>12</v>
      </c>
      <c r="D64" s="28" t="s">
        <v>22</v>
      </c>
      <c r="E64" s="29"/>
      <c r="F64" s="28" t="s">
        <v>23</v>
      </c>
      <c r="G64" s="29"/>
      <c r="H64" s="47"/>
    </row>
    <row r="65" spans="1:8" ht="21.95" customHeight="1" x14ac:dyDescent="0.25">
      <c r="A65" s="17" t="s">
        <v>1</v>
      </c>
      <c r="B65" s="5">
        <v>1</v>
      </c>
      <c r="C65" s="5">
        <v>20</v>
      </c>
      <c r="D65" s="5">
        <f>C65-F65</f>
        <v>19</v>
      </c>
      <c r="E65" s="14">
        <f>D65*100/C65</f>
        <v>95</v>
      </c>
      <c r="F65" s="5">
        <v>1</v>
      </c>
      <c r="G65" s="11">
        <f>F65*100/C65</f>
        <v>5</v>
      </c>
      <c r="H65" s="47"/>
    </row>
    <row r="66" spans="1:8" ht="21.95" customHeight="1" x14ac:dyDescent="0.25">
      <c r="A66" s="2" t="s">
        <v>41</v>
      </c>
      <c r="B66" s="9">
        <v>1</v>
      </c>
      <c r="C66" s="5">
        <v>20</v>
      </c>
      <c r="D66" s="5">
        <f t="shared" ref="D66:D77" si="9">C66-F66</f>
        <v>20</v>
      </c>
      <c r="E66" s="14">
        <f t="shared" ref="E66:E77" si="10">D66*100/C66</f>
        <v>100</v>
      </c>
      <c r="F66" s="5">
        <v>0</v>
      </c>
      <c r="G66" s="11">
        <f t="shared" ref="G66:G77" si="11">F66*100/C66</f>
        <v>0</v>
      </c>
      <c r="H66" s="47"/>
    </row>
    <row r="67" spans="1:8" ht="21.95" customHeight="1" x14ac:dyDescent="0.25">
      <c r="A67" s="1" t="s">
        <v>26</v>
      </c>
      <c r="B67" s="9">
        <v>1</v>
      </c>
      <c r="C67" s="5">
        <v>20</v>
      </c>
      <c r="D67" s="5">
        <f t="shared" si="9"/>
        <v>20</v>
      </c>
      <c r="E67" s="13">
        <f t="shared" si="10"/>
        <v>100</v>
      </c>
      <c r="F67" s="5">
        <v>0</v>
      </c>
      <c r="G67" s="16">
        <f t="shared" si="11"/>
        <v>0</v>
      </c>
      <c r="H67" s="47"/>
    </row>
    <row r="68" spans="1:8" ht="21.95" customHeight="1" x14ac:dyDescent="0.25">
      <c r="A68" s="8" t="s">
        <v>25</v>
      </c>
      <c r="B68" s="5">
        <v>1</v>
      </c>
      <c r="C68" s="5">
        <v>20</v>
      </c>
      <c r="D68" s="5">
        <f t="shared" si="9"/>
        <v>19</v>
      </c>
      <c r="E68" s="14">
        <f t="shared" si="10"/>
        <v>95</v>
      </c>
      <c r="F68" s="5">
        <v>1</v>
      </c>
      <c r="G68" s="11">
        <f t="shared" si="11"/>
        <v>5</v>
      </c>
      <c r="H68" s="47"/>
    </row>
    <row r="69" spans="1:8" ht="21.95" customHeight="1" x14ac:dyDescent="0.25">
      <c r="A69" s="2" t="s">
        <v>42</v>
      </c>
      <c r="B69" s="9">
        <v>1</v>
      </c>
      <c r="C69" s="5">
        <v>20</v>
      </c>
      <c r="D69" s="5">
        <f t="shared" si="9"/>
        <v>18</v>
      </c>
      <c r="E69" s="14">
        <f t="shared" si="10"/>
        <v>90</v>
      </c>
      <c r="F69" s="5">
        <v>2</v>
      </c>
      <c r="G69" s="11">
        <f t="shared" si="11"/>
        <v>10</v>
      </c>
      <c r="H69" s="47"/>
    </row>
    <row r="70" spans="1:8" ht="21.95" customHeight="1" x14ac:dyDescent="0.25">
      <c r="A70" s="2" t="s">
        <v>4</v>
      </c>
      <c r="B70" s="9">
        <v>1</v>
      </c>
      <c r="C70" s="5">
        <v>20</v>
      </c>
      <c r="D70" s="5">
        <f t="shared" si="9"/>
        <v>20</v>
      </c>
      <c r="E70" s="14">
        <f t="shared" si="10"/>
        <v>100</v>
      </c>
      <c r="F70" s="5">
        <v>0</v>
      </c>
      <c r="G70" s="11">
        <f t="shared" si="11"/>
        <v>0</v>
      </c>
      <c r="H70" s="47"/>
    </row>
    <row r="71" spans="1:8" ht="21.95" customHeight="1" x14ac:dyDescent="0.25">
      <c r="A71" s="2" t="s">
        <v>5</v>
      </c>
      <c r="B71" s="9">
        <v>1</v>
      </c>
      <c r="C71" s="5">
        <v>20</v>
      </c>
      <c r="D71" s="5">
        <f t="shared" si="9"/>
        <v>19</v>
      </c>
      <c r="E71" s="14">
        <f t="shared" si="10"/>
        <v>95</v>
      </c>
      <c r="F71" s="5">
        <v>1</v>
      </c>
      <c r="G71" s="11">
        <f t="shared" si="11"/>
        <v>5</v>
      </c>
      <c r="H71" s="47"/>
    </row>
    <row r="72" spans="1:8" ht="21.95" customHeight="1" x14ac:dyDescent="0.25">
      <c r="A72" s="2" t="s">
        <v>10</v>
      </c>
      <c r="B72" s="9">
        <v>1</v>
      </c>
      <c r="C72" s="5">
        <v>20</v>
      </c>
      <c r="D72" s="5">
        <f t="shared" si="9"/>
        <v>20</v>
      </c>
      <c r="E72" s="14">
        <f t="shared" si="10"/>
        <v>100</v>
      </c>
      <c r="F72" s="5">
        <v>0</v>
      </c>
      <c r="G72" s="11">
        <f t="shared" si="11"/>
        <v>0</v>
      </c>
      <c r="H72" s="47"/>
    </row>
    <row r="73" spans="1:8" ht="21.95" customHeight="1" x14ac:dyDescent="0.25">
      <c r="A73" s="2" t="s">
        <v>6</v>
      </c>
      <c r="B73" s="9">
        <v>1</v>
      </c>
      <c r="C73" s="5">
        <v>20</v>
      </c>
      <c r="D73" s="5">
        <f t="shared" si="9"/>
        <v>19</v>
      </c>
      <c r="E73" s="14">
        <f t="shared" si="10"/>
        <v>95</v>
      </c>
      <c r="F73" s="5">
        <v>1</v>
      </c>
      <c r="G73" s="11">
        <f t="shared" si="11"/>
        <v>5</v>
      </c>
      <c r="H73" s="47"/>
    </row>
    <row r="74" spans="1:8" ht="21.95" customHeight="1" x14ac:dyDescent="0.25">
      <c r="A74" s="2" t="s">
        <v>7</v>
      </c>
      <c r="B74" s="9">
        <v>1</v>
      </c>
      <c r="C74" s="5">
        <v>20</v>
      </c>
      <c r="D74" s="5">
        <f t="shared" si="9"/>
        <v>18</v>
      </c>
      <c r="E74" s="14">
        <f t="shared" si="10"/>
        <v>90</v>
      </c>
      <c r="F74" s="5">
        <v>2</v>
      </c>
      <c r="G74" s="11">
        <f t="shared" si="11"/>
        <v>10</v>
      </c>
      <c r="H74" s="47"/>
    </row>
    <row r="75" spans="1:8" ht="21.95" customHeight="1" x14ac:dyDescent="0.25">
      <c r="A75" s="2" t="s">
        <v>8</v>
      </c>
      <c r="B75" s="9">
        <v>2</v>
      </c>
      <c r="C75" s="5">
        <v>40</v>
      </c>
      <c r="D75" s="5">
        <f t="shared" si="9"/>
        <v>38</v>
      </c>
      <c r="E75" s="14">
        <f t="shared" si="10"/>
        <v>95</v>
      </c>
      <c r="F75" s="5">
        <f>2+0</f>
        <v>2</v>
      </c>
      <c r="G75" s="11">
        <f t="shared" si="11"/>
        <v>5</v>
      </c>
      <c r="H75" s="47"/>
    </row>
    <row r="76" spans="1:8" ht="21.95" customHeight="1" x14ac:dyDescent="0.25">
      <c r="A76" s="2" t="s">
        <v>43</v>
      </c>
      <c r="B76" s="9">
        <v>1</v>
      </c>
      <c r="C76" s="5">
        <v>20</v>
      </c>
      <c r="D76" s="5">
        <f t="shared" si="9"/>
        <v>19</v>
      </c>
      <c r="E76" s="14">
        <f t="shared" si="10"/>
        <v>95</v>
      </c>
      <c r="F76" s="5">
        <v>1</v>
      </c>
      <c r="G76" s="11">
        <f t="shared" si="11"/>
        <v>5</v>
      </c>
      <c r="H76" s="47"/>
    </row>
    <row r="77" spans="1:8" ht="21.95" customHeight="1" thickBot="1" x14ac:dyDescent="0.3">
      <c r="A77" s="3" t="s">
        <v>9</v>
      </c>
      <c r="B77" s="10">
        <v>1</v>
      </c>
      <c r="C77" s="5">
        <v>20</v>
      </c>
      <c r="D77" s="5">
        <f t="shared" si="9"/>
        <v>16</v>
      </c>
      <c r="E77" s="15">
        <f t="shared" si="10"/>
        <v>80</v>
      </c>
      <c r="F77" s="5">
        <v>4</v>
      </c>
      <c r="G77" s="12">
        <f t="shared" si="11"/>
        <v>20</v>
      </c>
      <c r="H77" s="47"/>
    </row>
    <row r="78" spans="1:8" ht="15.75" thickBot="1" x14ac:dyDescent="0.3"/>
    <row r="79" spans="1:8" x14ac:dyDescent="0.25">
      <c r="A79" s="22" t="s">
        <v>47</v>
      </c>
      <c r="B79" s="23"/>
      <c r="C79" s="23"/>
      <c r="D79" s="23"/>
      <c r="E79" s="23"/>
      <c r="F79" s="23"/>
      <c r="G79" s="24"/>
    </row>
    <row r="80" spans="1:8" ht="24" customHeight="1" thickBot="1" x14ac:dyDescent="0.3">
      <c r="A80" s="25"/>
      <c r="B80" s="26"/>
      <c r="C80" s="26"/>
      <c r="D80" s="26"/>
      <c r="E80" s="26"/>
      <c r="F80" s="26"/>
      <c r="G80" s="27"/>
    </row>
    <row r="81" spans="1:8" ht="21.95" customHeight="1" thickBot="1" x14ac:dyDescent="0.35">
      <c r="A81" s="42" t="s">
        <v>0</v>
      </c>
      <c r="B81" s="43" t="s">
        <v>11</v>
      </c>
      <c r="C81" s="4" t="s">
        <v>12</v>
      </c>
      <c r="D81" s="28" t="s">
        <v>22</v>
      </c>
      <c r="E81" s="29"/>
      <c r="F81" s="28" t="s">
        <v>23</v>
      </c>
      <c r="G81" s="29"/>
      <c r="H81" s="47"/>
    </row>
    <row r="82" spans="1:8" ht="21.95" customHeight="1" x14ac:dyDescent="0.25">
      <c r="A82" s="17" t="s">
        <v>1</v>
      </c>
      <c r="B82" s="5">
        <v>1</v>
      </c>
      <c r="C82" s="5">
        <v>22</v>
      </c>
      <c r="D82" s="5">
        <f>C82-F82</f>
        <v>21</v>
      </c>
      <c r="E82" s="14">
        <f>D82*100/C82</f>
        <v>95.454545454545453</v>
      </c>
      <c r="F82" s="5">
        <v>1</v>
      </c>
      <c r="G82" s="11">
        <f>F82*100/C82</f>
        <v>4.5454545454545459</v>
      </c>
      <c r="H82" s="47"/>
    </row>
    <row r="83" spans="1:8" ht="21.95" customHeight="1" x14ac:dyDescent="0.25">
      <c r="A83" s="2" t="s">
        <v>41</v>
      </c>
      <c r="B83" s="9">
        <v>1</v>
      </c>
      <c r="C83" s="5">
        <v>22</v>
      </c>
      <c r="D83" s="5">
        <f t="shared" ref="D83:D94" si="12">C83-F83</f>
        <v>19</v>
      </c>
      <c r="E83" s="14">
        <f t="shared" ref="E83:E94" si="13">D83*100/C83</f>
        <v>86.36363636363636</v>
      </c>
      <c r="F83" s="5">
        <v>3</v>
      </c>
      <c r="G83" s="11">
        <f t="shared" ref="G83:G94" si="14">F83*100/C83</f>
        <v>13.636363636363637</v>
      </c>
      <c r="H83" s="47"/>
    </row>
    <row r="84" spans="1:8" ht="21.95" customHeight="1" x14ac:dyDescent="0.25">
      <c r="A84" s="1" t="s">
        <v>26</v>
      </c>
      <c r="B84" s="9">
        <v>1</v>
      </c>
      <c r="C84" s="5">
        <v>22</v>
      </c>
      <c r="D84" s="5">
        <f t="shared" si="12"/>
        <v>21</v>
      </c>
      <c r="E84" s="13">
        <f t="shared" si="13"/>
        <v>95.454545454545453</v>
      </c>
      <c r="F84" s="5">
        <v>1</v>
      </c>
      <c r="G84" s="16">
        <f t="shared" si="14"/>
        <v>4.5454545454545459</v>
      </c>
      <c r="H84" s="47"/>
    </row>
    <row r="85" spans="1:8" ht="21.95" customHeight="1" x14ac:dyDescent="0.25">
      <c r="A85" s="8" t="s">
        <v>25</v>
      </c>
      <c r="B85" s="5">
        <v>1</v>
      </c>
      <c r="C85" s="5">
        <v>22</v>
      </c>
      <c r="D85" s="5">
        <f t="shared" si="12"/>
        <v>18</v>
      </c>
      <c r="E85" s="14">
        <f t="shared" si="13"/>
        <v>81.818181818181813</v>
      </c>
      <c r="F85" s="5">
        <v>4</v>
      </c>
      <c r="G85" s="11">
        <f t="shared" si="14"/>
        <v>18.181818181818183</v>
      </c>
      <c r="H85" s="47"/>
    </row>
    <row r="86" spans="1:8" ht="21.95" customHeight="1" x14ac:dyDescent="0.25">
      <c r="A86" s="2" t="s">
        <v>42</v>
      </c>
      <c r="B86" s="9">
        <v>1</v>
      </c>
      <c r="C86" s="5">
        <v>22</v>
      </c>
      <c r="D86" s="5">
        <f t="shared" si="12"/>
        <v>21</v>
      </c>
      <c r="E86" s="14">
        <f t="shared" si="13"/>
        <v>95.454545454545453</v>
      </c>
      <c r="F86" s="5">
        <v>1</v>
      </c>
      <c r="G86" s="11">
        <f t="shared" si="14"/>
        <v>4.5454545454545459</v>
      </c>
      <c r="H86" s="47"/>
    </row>
    <row r="87" spans="1:8" ht="21.95" customHeight="1" x14ac:dyDescent="0.25">
      <c r="A87" s="2" t="s">
        <v>4</v>
      </c>
      <c r="B87" s="9">
        <v>1</v>
      </c>
      <c r="C87" s="5">
        <v>22</v>
      </c>
      <c r="D87" s="5">
        <f t="shared" si="12"/>
        <v>20</v>
      </c>
      <c r="E87" s="14">
        <f t="shared" si="13"/>
        <v>90.909090909090907</v>
      </c>
      <c r="F87" s="5">
        <v>2</v>
      </c>
      <c r="G87" s="11">
        <f t="shared" si="14"/>
        <v>9.0909090909090917</v>
      </c>
      <c r="H87" s="47"/>
    </row>
    <row r="88" spans="1:8" ht="21.95" customHeight="1" x14ac:dyDescent="0.25">
      <c r="A88" s="2" t="s">
        <v>5</v>
      </c>
      <c r="B88" s="9">
        <v>1</v>
      </c>
      <c r="C88" s="5">
        <v>22</v>
      </c>
      <c r="D88" s="5">
        <f t="shared" si="12"/>
        <v>20</v>
      </c>
      <c r="E88" s="14">
        <f t="shared" si="13"/>
        <v>90.909090909090907</v>
      </c>
      <c r="F88" s="5">
        <v>2</v>
      </c>
      <c r="G88" s="11">
        <f t="shared" si="14"/>
        <v>9.0909090909090917</v>
      </c>
      <c r="H88" s="47"/>
    </row>
    <row r="89" spans="1:8" ht="21.95" customHeight="1" x14ac:dyDescent="0.25">
      <c r="A89" s="2" t="s">
        <v>10</v>
      </c>
      <c r="B89" s="9">
        <v>1</v>
      </c>
      <c r="C89" s="5">
        <v>22</v>
      </c>
      <c r="D89" s="5">
        <f t="shared" si="12"/>
        <v>19</v>
      </c>
      <c r="E89" s="14">
        <f t="shared" si="13"/>
        <v>86.36363636363636</v>
      </c>
      <c r="F89" s="5">
        <v>3</v>
      </c>
      <c r="G89" s="11">
        <f t="shared" si="14"/>
        <v>13.636363636363637</v>
      </c>
      <c r="H89" s="47"/>
    </row>
    <row r="90" spans="1:8" ht="21.95" customHeight="1" x14ac:dyDescent="0.25">
      <c r="A90" s="2" t="s">
        <v>6</v>
      </c>
      <c r="B90" s="9">
        <v>1</v>
      </c>
      <c r="C90" s="5">
        <v>22</v>
      </c>
      <c r="D90" s="5">
        <f t="shared" si="12"/>
        <v>21</v>
      </c>
      <c r="E90" s="14">
        <f t="shared" si="13"/>
        <v>95.454545454545453</v>
      </c>
      <c r="F90" s="5">
        <v>1</v>
      </c>
      <c r="G90" s="11">
        <f t="shared" si="14"/>
        <v>4.5454545454545459</v>
      </c>
      <c r="H90" s="47"/>
    </row>
    <row r="91" spans="1:8" ht="21.95" customHeight="1" x14ac:dyDescent="0.25">
      <c r="A91" s="2" t="s">
        <v>7</v>
      </c>
      <c r="B91" s="9">
        <v>1</v>
      </c>
      <c r="C91" s="5">
        <v>22</v>
      </c>
      <c r="D91" s="5">
        <f t="shared" si="12"/>
        <v>21</v>
      </c>
      <c r="E91" s="14">
        <f t="shared" si="13"/>
        <v>95.454545454545453</v>
      </c>
      <c r="F91" s="5">
        <v>1</v>
      </c>
      <c r="G91" s="11">
        <f t="shared" si="14"/>
        <v>4.5454545454545459</v>
      </c>
      <c r="H91" s="47"/>
    </row>
    <row r="92" spans="1:8" ht="21.95" customHeight="1" x14ac:dyDescent="0.25">
      <c r="A92" s="2" t="s">
        <v>8</v>
      </c>
      <c r="B92" s="9">
        <v>2</v>
      </c>
      <c r="C92" s="5">
        <v>44</v>
      </c>
      <c r="D92" s="5">
        <f t="shared" si="12"/>
        <v>41</v>
      </c>
      <c r="E92" s="14">
        <f t="shared" si="13"/>
        <v>93.181818181818187</v>
      </c>
      <c r="F92" s="5">
        <f>1+2</f>
        <v>3</v>
      </c>
      <c r="G92" s="11">
        <f t="shared" si="14"/>
        <v>6.8181818181818183</v>
      </c>
      <c r="H92" s="47"/>
    </row>
    <row r="93" spans="1:8" ht="21.95" customHeight="1" x14ac:dyDescent="0.25">
      <c r="A93" s="2" t="s">
        <v>43</v>
      </c>
      <c r="B93" s="9">
        <v>1</v>
      </c>
      <c r="C93" s="5">
        <v>22</v>
      </c>
      <c r="D93" s="5">
        <f t="shared" si="12"/>
        <v>21</v>
      </c>
      <c r="E93" s="14">
        <f t="shared" si="13"/>
        <v>95.454545454545453</v>
      </c>
      <c r="F93" s="5">
        <v>1</v>
      </c>
      <c r="G93" s="11">
        <f t="shared" si="14"/>
        <v>4.5454545454545459</v>
      </c>
      <c r="H93" s="47"/>
    </row>
    <row r="94" spans="1:8" ht="21.95" customHeight="1" thickBot="1" x14ac:dyDescent="0.3">
      <c r="A94" s="3" t="s">
        <v>9</v>
      </c>
      <c r="B94" s="10">
        <v>1</v>
      </c>
      <c r="C94" s="5">
        <v>22</v>
      </c>
      <c r="D94" s="5">
        <f t="shared" si="12"/>
        <v>21</v>
      </c>
      <c r="E94" s="15">
        <f t="shared" si="13"/>
        <v>95.454545454545453</v>
      </c>
      <c r="F94" s="5">
        <v>1</v>
      </c>
      <c r="G94" s="12">
        <f t="shared" si="14"/>
        <v>4.5454545454545459</v>
      </c>
      <c r="H94" s="47"/>
    </row>
    <row r="95" spans="1:8" ht="15.75" thickBot="1" x14ac:dyDescent="0.3"/>
    <row r="96" spans="1:8" x14ac:dyDescent="0.25">
      <c r="A96" s="22" t="s">
        <v>48</v>
      </c>
      <c r="B96" s="23"/>
      <c r="C96" s="23"/>
      <c r="D96" s="23"/>
      <c r="E96" s="23"/>
      <c r="F96" s="23"/>
      <c r="G96" s="24"/>
    </row>
    <row r="97" spans="1:8" ht="24" customHeight="1" thickBot="1" x14ac:dyDescent="0.3">
      <c r="A97" s="25"/>
      <c r="B97" s="26"/>
      <c r="C97" s="26"/>
      <c r="D97" s="26"/>
      <c r="E97" s="26"/>
      <c r="F97" s="26"/>
      <c r="G97" s="27"/>
    </row>
    <row r="98" spans="1:8" ht="21.95" customHeight="1" thickBot="1" x14ac:dyDescent="0.35">
      <c r="A98" s="42" t="s">
        <v>0</v>
      </c>
      <c r="B98" s="43" t="s">
        <v>11</v>
      </c>
      <c r="C98" s="4" t="s">
        <v>12</v>
      </c>
      <c r="D98" s="28" t="s">
        <v>22</v>
      </c>
      <c r="E98" s="29"/>
      <c r="F98" s="28" t="s">
        <v>23</v>
      </c>
      <c r="G98" s="29"/>
      <c r="H98" s="47"/>
    </row>
    <row r="99" spans="1:8" ht="21.95" customHeight="1" x14ac:dyDescent="0.25">
      <c r="A99" s="17" t="s">
        <v>1</v>
      </c>
      <c r="B99" s="5">
        <v>1</v>
      </c>
      <c r="C99" s="5">
        <v>20</v>
      </c>
      <c r="D99" s="5">
        <f>C99-F99</f>
        <v>16</v>
      </c>
      <c r="E99" s="14">
        <f>D99*100/C99</f>
        <v>80</v>
      </c>
      <c r="F99" s="5">
        <v>4</v>
      </c>
      <c r="G99" s="11">
        <f>F99*100/C99</f>
        <v>20</v>
      </c>
      <c r="H99" s="47"/>
    </row>
    <row r="100" spans="1:8" ht="21.95" customHeight="1" x14ac:dyDescent="0.25">
      <c r="A100" s="2" t="s">
        <v>41</v>
      </c>
      <c r="B100" s="9">
        <v>1</v>
      </c>
      <c r="C100" s="5">
        <v>20</v>
      </c>
      <c r="D100" s="5">
        <f t="shared" ref="D100:D111" si="15">C100-F100</f>
        <v>18</v>
      </c>
      <c r="E100" s="14">
        <f t="shared" ref="E100:E111" si="16">D100*100/C100</f>
        <v>90</v>
      </c>
      <c r="F100" s="5">
        <v>2</v>
      </c>
      <c r="G100" s="11">
        <f t="shared" ref="G100:G111" si="17">F100*100/C100</f>
        <v>10</v>
      </c>
      <c r="H100" s="47"/>
    </row>
    <row r="101" spans="1:8" ht="21.95" customHeight="1" x14ac:dyDescent="0.25">
      <c r="A101" s="1" t="s">
        <v>26</v>
      </c>
      <c r="B101" s="9">
        <v>1</v>
      </c>
      <c r="C101" s="5">
        <v>20</v>
      </c>
      <c r="D101" s="5">
        <f t="shared" si="15"/>
        <v>17</v>
      </c>
      <c r="E101" s="13">
        <f t="shared" si="16"/>
        <v>85</v>
      </c>
      <c r="F101" s="5">
        <v>3</v>
      </c>
      <c r="G101" s="16">
        <f t="shared" si="17"/>
        <v>15</v>
      </c>
      <c r="H101" s="47"/>
    </row>
    <row r="102" spans="1:8" ht="21.95" customHeight="1" x14ac:dyDescent="0.25">
      <c r="A102" s="8" t="s">
        <v>25</v>
      </c>
      <c r="B102" s="5">
        <v>1</v>
      </c>
      <c r="C102" s="5">
        <v>20</v>
      </c>
      <c r="D102" s="5">
        <f t="shared" si="15"/>
        <v>19</v>
      </c>
      <c r="E102" s="14">
        <f t="shared" si="16"/>
        <v>95</v>
      </c>
      <c r="F102" s="5">
        <v>1</v>
      </c>
      <c r="G102" s="11">
        <f t="shared" si="17"/>
        <v>5</v>
      </c>
      <c r="H102" s="47"/>
    </row>
    <row r="103" spans="1:8" ht="21.95" customHeight="1" x14ac:dyDescent="0.25">
      <c r="A103" s="2" t="s">
        <v>42</v>
      </c>
      <c r="B103" s="9">
        <v>1</v>
      </c>
      <c r="C103" s="5">
        <v>20</v>
      </c>
      <c r="D103" s="5">
        <f t="shared" si="15"/>
        <v>11</v>
      </c>
      <c r="E103" s="14">
        <f t="shared" si="16"/>
        <v>55</v>
      </c>
      <c r="F103" s="5">
        <v>9</v>
      </c>
      <c r="G103" s="11">
        <f t="shared" si="17"/>
        <v>45</v>
      </c>
      <c r="H103" s="47"/>
    </row>
    <row r="104" spans="1:8" ht="21.95" customHeight="1" x14ac:dyDescent="0.25">
      <c r="A104" s="2" t="s">
        <v>4</v>
      </c>
      <c r="B104" s="9">
        <v>1</v>
      </c>
      <c r="C104" s="5">
        <v>20</v>
      </c>
      <c r="D104" s="5">
        <f t="shared" si="15"/>
        <v>19</v>
      </c>
      <c r="E104" s="14">
        <f t="shared" si="16"/>
        <v>95</v>
      </c>
      <c r="F104" s="5">
        <v>1</v>
      </c>
      <c r="G104" s="11">
        <f t="shared" si="17"/>
        <v>5</v>
      </c>
      <c r="H104" s="47"/>
    </row>
    <row r="105" spans="1:8" ht="21.95" customHeight="1" x14ac:dyDescent="0.25">
      <c r="A105" s="2" t="s">
        <v>5</v>
      </c>
      <c r="B105" s="9">
        <v>1</v>
      </c>
      <c r="C105" s="5">
        <v>20</v>
      </c>
      <c r="D105" s="5">
        <f t="shared" si="15"/>
        <v>15</v>
      </c>
      <c r="E105" s="14">
        <f t="shared" si="16"/>
        <v>75</v>
      </c>
      <c r="F105" s="5">
        <v>5</v>
      </c>
      <c r="G105" s="11">
        <f t="shared" si="17"/>
        <v>25</v>
      </c>
      <c r="H105" s="47"/>
    </row>
    <row r="106" spans="1:8" ht="21.95" customHeight="1" x14ac:dyDescent="0.25">
      <c r="A106" s="2" t="s">
        <v>10</v>
      </c>
      <c r="B106" s="9">
        <v>1</v>
      </c>
      <c r="C106" s="5">
        <v>20</v>
      </c>
      <c r="D106" s="5">
        <f t="shared" si="15"/>
        <v>19</v>
      </c>
      <c r="E106" s="14">
        <f t="shared" si="16"/>
        <v>95</v>
      </c>
      <c r="F106" s="5">
        <v>1</v>
      </c>
      <c r="G106" s="11">
        <f t="shared" si="17"/>
        <v>5</v>
      </c>
      <c r="H106" s="47"/>
    </row>
    <row r="107" spans="1:8" ht="21.95" customHeight="1" x14ac:dyDescent="0.25">
      <c r="A107" s="2" t="s">
        <v>6</v>
      </c>
      <c r="B107" s="9">
        <v>1</v>
      </c>
      <c r="C107" s="5">
        <v>20</v>
      </c>
      <c r="D107" s="5">
        <f t="shared" si="15"/>
        <v>18</v>
      </c>
      <c r="E107" s="14">
        <f t="shared" si="16"/>
        <v>90</v>
      </c>
      <c r="F107" s="5">
        <v>2</v>
      </c>
      <c r="G107" s="11">
        <f t="shared" si="17"/>
        <v>10</v>
      </c>
      <c r="H107" s="47"/>
    </row>
    <row r="108" spans="1:8" ht="21.95" customHeight="1" x14ac:dyDescent="0.25">
      <c r="A108" s="2" t="s">
        <v>7</v>
      </c>
      <c r="B108" s="9">
        <v>1</v>
      </c>
      <c r="C108" s="5">
        <v>20</v>
      </c>
      <c r="D108" s="5">
        <f t="shared" si="15"/>
        <v>19</v>
      </c>
      <c r="E108" s="14">
        <f t="shared" si="16"/>
        <v>95</v>
      </c>
      <c r="F108" s="5">
        <v>1</v>
      </c>
      <c r="G108" s="11">
        <f t="shared" si="17"/>
        <v>5</v>
      </c>
      <c r="H108" s="47"/>
    </row>
    <row r="109" spans="1:8" ht="21.95" customHeight="1" x14ac:dyDescent="0.25">
      <c r="A109" s="2" t="s">
        <v>8</v>
      </c>
      <c r="B109" s="9">
        <v>2</v>
      </c>
      <c r="C109" s="5">
        <v>40</v>
      </c>
      <c r="D109" s="5">
        <f t="shared" si="15"/>
        <v>35</v>
      </c>
      <c r="E109" s="14">
        <f t="shared" si="16"/>
        <v>87.5</v>
      </c>
      <c r="F109" s="5">
        <f>1+4</f>
        <v>5</v>
      </c>
      <c r="G109" s="11">
        <f t="shared" si="17"/>
        <v>12.5</v>
      </c>
      <c r="H109" s="47"/>
    </row>
    <row r="110" spans="1:8" ht="21.95" customHeight="1" x14ac:dyDescent="0.25">
      <c r="A110" s="2" t="s">
        <v>43</v>
      </c>
      <c r="B110" s="9">
        <v>1</v>
      </c>
      <c r="C110" s="5">
        <v>20</v>
      </c>
      <c r="D110" s="5">
        <f t="shared" si="15"/>
        <v>16</v>
      </c>
      <c r="E110" s="14">
        <f t="shared" si="16"/>
        <v>80</v>
      </c>
      <c r="F110" s="5">
        <v>4</v>
      </c>
      <c r="G110" s="11">
        <f t="shared" si="17"/>
        <v>20</v>
      </c>
      <c r="H110" s="47"/>
    </row>
    <row r="111" spans="1:8" ht="21.95" customHeight="1" thickBot="1" x14ac:dyDescent="0.3">
      <c r="A111" s="3" t="s">
        <v>9</v>
      </c>
      <c r="B111" s="10">
        <v>1</v>
      </c>
      <c r="C111" s="5">
        <v>20</v>
      </c>
      <c r="D111" s="5">
        <f t="shared" si="15"/>
        <v>14</v>
      </c>
      <c r="E111" s="15">
        <f t="shared" si="16"/>
        <v>70</v>
      </c>
      <c r="F111" s="5">
        <v>6</v>
      </c>
      <c r="G111" s="12">
        <f t="shared" si="17"/>
        <v>30</v>
      </c>
      <c r="H111" s="47"/>
    </row>
    <row r="112" spans="1:8" ht="15.75" thickBot="1" x14ac:dyDescent="0.3"/>
    <row r="113" spans="1:8" x14ac:dyDescent="0.25">
      <c r="A113" s="22" t="s">
        <v>49</v>
      </c>
      <c r="B113" s="23"/>
      <c r="C113" s="23"/>
      <c r="D113" s="23"/>
      <c r="E113" s="23"/>
      <c r="F113" s="23"/>
      <c r="G113" s="24"/>
    </row>
    <row r="114" spans="1:8" ht="24" customHeight="1" thickBot="1" x14ac:dyDescent="0.3">
      <c r="A114" s="25"/>
      <c r="B114" s="26"/>
      <c r="C114" s="26"/>
      <c r="D114" s="26"/>
      <c r="E114" s="26"/>
      <c r="F114" s="26"/>
      <c r="G114" s="27"/>
    </row>
    <row r="115" spans="1:8" ht="21.95" customHeight="1" thickBot="1" x14ac:dyDescent="0.35">
      <c r="A115" s="42" t="s">
        <v>0</v>
      </c>
      <c r="B115" s="43" t="s">
        <v>11</v>
      </c>
      <c r="C115" s="4" t="s">
        <v>12</v>
      </c>
      <c r="D115" s="28" t="s">
        <v>22</v>
      </c>
      <c r="E115" s="29"/>
      <c r="F115" s="28" t="s">
        <v>23</v>
      </c>
      <c r="G115" s="29"/>
      <c r="H115" s="47"/>
    </row>
    <row r="116" spans="1:8" ht="21.95" customHeight="1" x14ac:dyDescent="0.25">
      <c r="A116" s="17" t="s">
        <v>1</v>
      </c>
      <c r="B116" s="5">
        <v>1</v>
      </c>
      <c r="C116" s="5">
        <v>21</v>
      </c>
      <c r="D116" s="5">
        <f>C116-F116</f>
        <v>19</v>
      </c>
      <c r="E116" s="14">
        <f>D116*100/C116</f>
        <v>90.476190476190482</v>
      </c>
      <c r="F116" s="5">
        <v>2</v>
      </c>
      <c r="G116" s="11">
        <f>F116*100/C116</f>
        <v>9.5238095238095237</v>
      </c>
      <c r="H116" s="47"/>
    </row>
    <row r="117" spans="1:8" ht="21.95" customHeight="1" x14ac:dyDescent="0.25">
      <c r="A117" s="2" t="s">
        <v>41</v>
      </c>
      <c r="B117" s="9">
        <v>1</v>
      </c>
      <c r="C117" s="5">
        <v>21</v>
      </c>
      <c r="D117" s="5">
        <f t="shared" ref="D117:D128" si="18">C117-F117</f>
        <v>16</v>
      </c>
      <c r="E117" s="14">
        <f t="shared" ref="E117:E128" si="19">D117*100/C117</f>
        <v>76.19047619047619</v>
      </c>
      <c r="F117" s="5">
        <v>5</v>
      </c>
      <c r="G117" s="11">
        <f t="shared" ref="G117:G128" si="20">F117*100/C117</f>
        <v>23.80952380952381</v>
      </c>
      <c r="H117" s="47"/>
    </row>
    <row r="118" spans="1:8" ht="21.95" customHeight="1" x14ac:dyDescent="0.25">
      <c r="A118" s="1" t="s">
        <v>26</v>
      </c>
      <c r="B118" s="9">
        <v>1</v>
      </c>
      <c r="C118" s="5">
        <v>21</v>
      </c>
      <c r="D118" s="5">
        <f t="shared" si="18"/>
        <v>19</v>
      </c>
      <c r="E118" s="13">
        <f t="shared" si="19"/>
        <v>90.476190476190482</v>
      </c>
      <c r="F118" s="5">
        <v>2</v>
      </c>
      <c r="G118" s="16">
        <f t="shared" si="20"/>
        <v>9.5238095238095237</v>
      </c>
      <c r="H118" s="47"/>
    </row>
    <row r="119" spans="1:8" ht="21.95" customHeight="1" x14ac:dyDescent="0.25">
      <c r="A119" s="8" t="s">
        <v>25</v>
      </c>
      <c r="B119" s="5">
        <v>1</v>
      </c>
      <c r="C119" s="5">
        <v>21</v>
      </c>
      <c r="D119" s="5">
        <f t="shared" si="18"/>
        <v>17</v>
      </c>
      <c r="E119" s="14">
        <f t="shared" si="19"/>
        <v>80.952380952380949</v>
      </c>
      <c r="F119" s="5">
        <v>4</v>
      </c>
      <c r="G119" s="11">
        <f t="shared" si="20"/>
        <v>19.047619047619047</v>
      </c>
      <c r="H119" s="47"/>
    </row>
    <row r="120" spans="1:8" ht="21.95" customHeight="1" x14ac:dyDescent="0.25">
      <c r="A120" s="2" t="s">
        <v>42</v>
      </c>
      <c r="B120" s="9">
        <v>1</v>
      </c>
      <c r="C120" s="5">
        <v>21</v>
      </c>
      <c r="D120" s="5">
        <f t="shared" si="18"/>
        <v>21</v>
      </c>
      <c r="E120" s="14">
        <f t="shared" si="19"/>
        <v>100</v>
      </c>
      <c r="F120" s="5">
        <v>0</v>
      </c>
      <c r="G120" s="11">
        <f t="shared" si="20"/>
        <v>0</v>
      </c>
      <c r="H120" s="47"/>
    </row>
    <row r="121" spans="1:8" ht="21.95" customHeight="1" x14ac:dyDescent="0.25">
      <c r="A121" s="2" t="s">
        <v>4</v>
      </c>
      <c r="B121" s="9">
        <v>1</v>
      </c>
      <c r="C121" s="5">
        <v>21</v>
      </c>
      <c r="D121" s="5">
        <f t="shared" si="18"/>
        <v>19</v>
      </c>
      <c r="E121" s="14">
        <f t="shared" si="19"/>
        <v>90.476190476190482</v>
      </c>
      <c r="F121" s="5">
        <v>2</v>
      </c>
      <c r="G121" s="11">
        <f t="shared" si="20"/>
        <v>9.5238095238095237</v>
      </c>
      <c r="H121" s="47"/>
    </row>
    <row r="122" spans="1:8" ht="21.95" customHeight="1" x14ac:dyDescent="0.25">
      <c r="A122" s="2" t="s">
        <v>5</v>
      </c>
      <c r="B122" s="9">
        <v>1</v>
      </c>
      <c r="C122" s="5">
        <v>21</v>
      </c>
      <c r="D122" s="5">
        <f t="shared" si="18"/>
        <v>15</v>
      </c>
      <c r="E122" s="14">
        <f t="shared" si="19"/>
        <v>71.428571428571431</v>
      </c>
      <c r="F122" s="5">
        <v>6</v>
      </c>
      <c r="G122" s="11">
        <f t="shared" si="20"/>
        <v>28.571428571428573</v>
      </c>
      <c r="H122" s="47"/>
    </row>
    <row r="123" spans="1:8" ht="21.95" customHeight="1" x14ac:dyDescent="0.25">
      <c r="A123" s="2" t="s">
        <v>10</v>
      </c>
      <c r="B123" s="9">
        <v>1</v>
      </c>
      <c r="C123" s="5">
        <v>21</v>
      </c>
      <c r="D123" s="5">
        <f t="shared" si="18"/>
        <v>20</v>
      </c>
      <c r="E123" s="14">
        <f t="shared" si="19"/>
        <v>95.238095238095241</v>
      </c>
      <c r="F123" s="5">
        <v>1</v>
      </c>
      <c r="G123" s="11">
        <f t="shared" si="20"/>
        <v>4.7619047619047619</v>
      </c>
      <c r="H123" s="47"/>
    </row>
    <row r="124" spans="1:8" ht="21.95" customHeight="1" x14ac:dyDescent="0.25">
      <c r="A124" s="2" t="s">
        <v>6</v>
      </c>
      <c r="B124" s="9">
        <v>1</v>
      </c>
      <c r="C124" s="5">
        <v>21</v>
      </c>
      <c r="D124" s="5">
        <f t="shared" si="18"/>
        <v>15</v>
      </c>
      <c r="E124" s="14">
        <f t="shared" si="19"/>
        <v>71.428571428571431</v>
      </c>
      <c r="F124" s="5">
        <v>6</v>
      </c>
      <c r="G124" s="11">
        <f t="shared" si="20"/>
        <v>28.571428571428573</v>
      </c>
      <c r="H124" s="47"/>
    </row>
    <row r="125" spans="1:8" ht="21.95" customHeight="1" x14ac:dyDescent="0.25">
      <c r="A125" s="2" t="s">
        <v>7</v>
      </c>
      <c r="B125" s="9">
        <v>1</v>
      </c>
      <c r="C125" s="5">
        <v>21</v>
      </c>
      <c r="D125" s="5">
        <f t="shared" si="18"/>
        <v>15</v>
      </c>
      <c r="E125" s="14">
        <f t="shared" si="19"/>
        <v>71.428571428571431</v>
      </c>
      <c r="F125" s="5">
        <v>6</v>
      </c>
      <c r="G125" s="11">
        <f t="shared" si="20"/>
        <v>28.571428571428573</v>
      </c>
      <c r="H125" s="47"/>
    </row>
    <row r="126" spans="1:8" ht="21.95" customHeight="1" x14ac:dyDescent="0.25">
      <c r="A126" s="2" t="s">
        <v>8</v>
      </c>
      <c r="B126" s="9">
        <v>2</v>
      </c>
      <c r="C126" s="5">
        <v>42</v>
      </c>
      <c r="D126" s="5">
        <f t="shared" si="18"/>
        <v>34</v>
      </c>
      <c r="E126" s="14">
        <f t="shared" si="19"/>
        <v>80.952380952380949</v>
      </c>
      <c r="F126" s="5">
        <f>5+3</f>
        <v>8</v>
      </c>
      <c r="G126" s="11">
        <f t="shared" si="20"/>
        <v>19.047619047619047</v>
      </c>
      <c r="H126" s="47"/>
    </row>
    <row r="127" spans="1:8" ht="21.95" customHeight="1" x14ac:dyDescent="0.25">
      <c r="A127" s="2" t="s">
        <v>43</v>
      </c>
      <c r="B127" s="9">
        <v>1</v>
      </c>
      <c r="C127" s="5">
        <v>21</v>
      </c>
      <c r="D127" s="5">
        <f t="shared" si="18"/>
        <v>15</v>
      </c>
      <c r="E127" s="14">
        <f t="shared" si="19"/>
        <v>71.428571428571431</v>
      </c>
      <c r="F127" s="5">
        <v>6</v>
      </c>
      <c r="G127" s="11">
        <f t="shared" si="20"/>
        <v>28.571428571428573</v>
      </c>
      <c r="H127" s="47"/>
    </row>
    <row r="128" spans="1:8" ht="21.95" customHeight="1" thickBot="1" x14ac:dyDescent="0.3">
      <c r="A128" s="3" t="s">
        <v>9</v>
      </c>
      <c r="B128" s="10">
        <v>1</v>
      </c>
      <c r="C128" s="5">
        <v>21</v>
      </c>
      <c r="D128" s="5">
        <f t="shared" si="18"/>
        <v>20</v>
      </c>
      <c r="E128" s="15">
        <f t="shared" si="19"/>
        <v>95.238095238095241</v>
      </c>
      <c r="F128" s="5">
        <v>1</v>
      </c>
      <c r="G128" s="12">
        <f t="shared" si="20"/>
        <v>4.7619047619047619</v>
      </c>
      <c r="H128" s="47"/>
    </row>
    <row r="129" spans="1:8" ht="15.75" thickBot="1" x14ac:dyDescent="0.3"/>
    <row r="130" spans="1:8" x14ac:dyDescent="0.25">
      <c r="A130" s="22" t="s">
        <v>50</v>
      </c>
      <c r="B130" s="23"/>
      <c r="C130" s="23"/>
      <c r="D130" s="23"/>
      <c r="E130" s="23"/>
      <c r="F130" s="23"/>
      <c r="G130" s="24"/>
    </row>
    <row r="131" spans="1:8" ht="24" customHeight="1" thickBot="1" x14ac:dyDescent="0.3">
      <c r="A131" s="25"/>
      <c r="B131" s="26"/>
      <c r="C131" s="26"/>
      <c r="D131" s="26"/>
      <c r="E131" s="26"/>
      <c r="F131" s="26"/>
      <c r="G131" s="27"/>
    </row>
    <row r="132" spans="1:8" ht="21.95" customHeight="1" thickBot="1" x14ac:dyDescent="0.35">
      <c r="A132" s="42" t="s">
        <v>0</v>
      </c>
      <c r="B132" s="43" t="s">
        <v>11</v>
      </c>
      <c r="C132" s="4" t="s">
        <v>12</v>
      </c>
      <c r="D132" s="28" t="s">
        <v>22</v>
      </c>
      <c r="E132" s="29"/>
      <c r="F132" s="28" t="s">
        <v>23</v>
      </c>
      <c r="G132" s="29"/>
      <c r="H132" s="47"/>
    </row>
    <row r="133" spans="1:8" ht="21.95" customHeight="1" x14ac:dyDescent="0.25">
      <c r="A133" s="17" t="s">
        <v>1</v>
      </c>
      <c r="B133" s="5">
        <v>1</v>
      </c>
      <c r="C133" s="5">
        <v>22</v>
      </c>
      <c r="D133" s="5">
        <f>C133-F133</f>
        <v>12</v>
      </c>
      <c r="E133" s="14">
        <f>D133*100/C133</f>
        <v>54.545454545454547</v>
      </c>
      <c r="F133" s="5">
        <v>10</v>
      </c>
      <c r="G133" s="11">
        <f>F133*100/C133</f>
        <v>45.454545454545453</v>
      </c>
      <c r="H133" s="47"/>
    </row>
    <row r="134" spans="1:8" ht="21.95" customHeight="1" x14ac:dyDescent="0.25">
      <c r="A134" s="2" t="s">
        <v>41</v>
      </c>
      <c r="B134" s="9">
        <v>1</v>
      </c>
      <c r="C134" s="5">
        <v>22</v>
      </c>
      <c r="D134" s="5">
        <f t="shared" ref="D134:D145" si="21">C134-F134</f>
        <v>8</v>
      </c>
      <c r="E134" s="14">
        <f t="shared" ref="E134:E145" si="22">D134*100/C134</f>
        <v>36.363636363636367</v>
      </c>
      <c r="F134" s="5">
        <v>14</v>
      </c>
      <c r="G134" s="11">
        <f t="shared" ref="G134:G145" si="23">F134*100/C134</f>
        <v>63.636363636363633</v>
      </c>
      <c r="H134" s="47"/>
    </row>
    <row r="135" spans="1:8" ht="21.95" customHeight="1" x14ac:dyDescent="0.25">
      <c r="A135" s="1" t="s">
        <v>26</v>
      </c>
      <c r="B135" s="9">
        <v>1</v>
      </c>
      <c r="C135" s="5">
        <v>22</v>
      </c>
      <c r="D135" s="5">
        <f t="shared" si="21"/>
        <v>8</v>
      </c>
      <c r="E135" s="13">
        <f t="shared" si="22"/>
        <v>36.363636363636367</v>
      </c>
      <c r="F135" s="5">
        <v>14</v>
      </c>
      <c r="G135" s="16">
        <f t="shared" si="23"/>
        <v>63.636363636363633</v>
      </c>
      <c r="H135" s="47"/>
    </row>
    <row r="136" spans="1:8" ht="21.95" customHeight="1" x14ac:dyDescent="0.25">
      <c r="A136" s="8" t="s">
        <v>25</v>
      </c>
      <c r="B136" s="5">
        <v>1</v>
      </c>
      <c r="C136" s="5">
        <v>22</v>
      </c>
      <c r="D136" s="5">
        <f t="shared" si="21"/>
        <v>10</v>
      </c>
      <c r="E136" s="14">
        <f t="shared" si="22"/>
        <v>45.454545454545453</v>
      </c>
      <c r="F136" s="5">
        <v>12</v>
      </c>
      <c r="G136" s="11">
        <f t="shared" si="23"/>
        <v>54.545454545454547</v>
      </c>
      <c r="H136" s="47"/>
    </row>
    <row r="137" spans="1:8" ht="21.95" customHeight="1" x14ac:dyDescent="0.25">
      <c r="A137" s="2" t="s">
        <v>42</v>
      </c>
      <c r="B137" s="9">
        <v>1</v>
      </c>
      <c r="C137" s="5">
        <v>22</v>
      </c>
      <c r="D137" s="5">
        <f t="shared" si="21"/>
        <v>10</v>
      </c>
      <c r="E137" s="14">
        <f t="shared" si="22"/>
        <v>45.454545454545453</v>
      </c>
      <c r="F137" s="5">
        <v>12</v>
      </c>
      <c r="G137" s="11">
        <f t="shared" si="23"/>
        <v>54.545454545454547</v>
      </c>
      <c r="H137" s="47"/>
    </row>
    <row r="138" spans="1:8" ht="21.95" customHeight="1" x14ac:dyDescent="0.25">
      <c r="A138" s="2" t="s">
        <v>4</v>
      </c>
      <c r="B138" s="9">
        <v>1</v>
      </c>
      <c r="C138" s="5">
        <v>22</v>
      </c>
      <c r="D138" s="5">
        <f t="shared" si="21"/>
        <v>13</v>
      </c>
      <c r="E138" s="14">
        <f t="shared" si="22"/>
        <v>59.090909090909093</v>
      </c>
      <c r="F138" s="5">
        <v>9</v>
      </c>
      <c r="G138" s="11">
        <f t="shared" si="23"/>
        <v>40.909090909090907</v>
      </c>
      <c r="H138" s="47"/>
    </row>
    <row r="139" spans="1:8" ht="21.95" customHeight="1" x14ac:dyDescent="0.25">
      <c r="A139" s="2" t="s">
        <v>5</v>
      </c>
      <c r="B139" s="9">
        <v>1</v>
      </c>
      <c r="C139" s="5">
        <v>22</v>
      </c>
      <c r="D139" s="5">
        <f t="shared" si="21"/>
        <v>11</v>
      </c>
      <c r="E139" s="14">
        <f t="shared" si="22"/>
        <v>50</v>
      </c>
      <c r="F139" s="5">
        <v>11</v>
      </c>
      <c r="G139" s="11">
        <f t="shared" si="23"/>
        <v>50</v>
      </c>
      <c r="H139" s="47"/>
    </row>
    <row r="140" spans="1:8" ht="21.95" customHeight="1" x14ac:dyDescent="0.25">
      <c r="A140" s="2" t="s">
        <v>10</v>
      </c>
      <c r="B140" s="9">
        <v>1</v>
      </c>
      <c r="C140" s="5">
        <v>22</v>
      </c>
      <c r="D140" s="5">
        <f t="shared" si="21"/>
        <v>10</v>
      </c>
      <c r="E140" s="14">
        <f t="shared" si="22"/>
        <v>45.454545454545453</v>
      </c>
      <c r="F140" s="5">
        <v>12</v>
      </c>
      <c r="G140" s="11">
        <f t="shared" si="23"/>
        <v>54.545454545454547</v>
      </c>
      <c r="H140" s="47"/>
    </row>
    <row r="141" spans="1:8" ht="21.95" customHeight="1" x14ac:dyDescent="0.25">
      <c r="A141" s="2" t="s">
        <v>6</v>
      </c>
      <c r="B141" s="9">
        <v>1</v>
      </c>
      <c r="C141" s="5">
        <v>22</v>
      </c>
      <c r="D141" s="5">
        <f t="shared" si="21"/>
        <v>8</v>
      </c>
      <c r="E141" s="14">
        <f t="shared" si="22"/>
        <v>36.363636363636367</v>
      </c>
      <c r="F141" s="5">
        <v>14</v>
      </c>
      <c r="G141" s="11">
        <f t="shared" si="23"/>
        <v>63.636363636363633</v>
      </c>
      <c r="H141" s="47"/>
    </row>
    <row r="142" spans="1:8" ht="21.95" customHeight="1" x14ac:dyDescent="0.25">
      <c r="A142" s="2" t="s">
        <v>7</v>
      </c>
      <c r="B142" s="9">
        <v>1</v>
      </c>
      <c r="C142" s="5">
        <v>22</v>
      </c>
      <c r="D142" s="5">
        <f t="shared" si="21"/>
        <v>12</v>
      </c>
      <c r="E142" s="14">
        <f t="shared" si="22"/>
        <v>54.545454545454547</v>
      </c>
      <c r="F142" s="5">
        <v>10</v>
      </c>
      <c r="G142" s="11">
        <f t="shared" si="23"/>
        <v>45.454545454545453</v>
      </c>
      <c r="H142" s="47"/>
    </row>
    <row r="143" spans="1:8" ht="21.95" customHeight="1" x14ac:dyDescent="0.25">
      <c r="A143" s="2" t="s">
        <v>8</v>
      </c>
      <c r="B143" s="9">
        <v>2</v>
      </c>
      <c r="C143" s="5">
        <v>44</v>
      </c>
      <c r="D143" s="5">
        <f t="shared" si="21"/>
        <v>32</v>
      </c>
      <c r="E143" s="14">
        <f t="shared" si="22"/>
        <v>72.727272727272734</v>
      </c>
      <c r="F143" s="5">
        <f>12</f>
        <v>12</v>
      </c>
      <c r="G143" s="11">
        <f t="shared" si="23"/>
        <v>27.272727272727273</v>
      </c>
      <c r="H143" s="47"/>
    </row>
    <row r="144" spans="1:8" ht="21.95" customHeight="1" x14ac:dyDescent="0.25">
      <c r="A144" s="2" t="s">
        <v>43</v>
      </c>
      <c r="B144" s="9">
        <v>1</v>
      </c>
      <c r="C144" s="5">
        <v>22</v>
      </c>
      <c r="D144" s="5">
        <f t="shared" si="21"/>
        <v>8</v>
      </c>
      <c r="E144" s="14">
        <f t="shared" si="22"/>
        <v>36.363636363636367</v>
      </c>
      <c r="F144" s="5">
        <v>14</v>
      </c>
      <c r="G144" s="11">
        <f t="shared" si="23"/>
        <v>63.636363636363633</v>
      </c>
      <c r="H144" s="47"/>
    </row>
    <row r="145" spans="1:8" ht="21.95" customHeight="1" thickBot="1" x14ac:dyDescent="0.3">
      <c r="A145" s="3" t="s">
        <v>9</v>
      </c>
      <c r="B145" s="10">
        <v>1</v>
      </c>
      <c r="C145" s="5">
        <v>22</v>
      </c>
      <c r="D145" s="5">
        <f t="shared" si="21"/>
        <v>9</v>
      </c>
      <c r="E145" s="15">
        <f t="shared" si="22"/>
        <v>40.909090909090907</v>
      </c>
      <c r="F145" s="5">
        <v>13</v>
      </c>
      <c r="G145" s="12">
        <f t="shared" si="23"/>
        <v>59.090909090909093</v>
      </c>
      <c r="H145" s="47"/>
    </row>
    <row r="146" spans="1:8" ht="15.75" thickBot="1" x14ac:dyDescent="0.3"/>
    <row r="147" spans="1:8" x14ac:dyDescent="0.25">
      <c r="A147" s="22" t="s">
        <v>51</v>
      </c>
      <c r="B147" s="23"/>
      <c r="C147" s="23"/>
      <c r="D147" s="23"/>
      <c r="E147" s="23"/>
      <c r="F147" s="23"/>
      <c r="G147" s="24"/>
    </row>
    <row r="148" spans="1:8" ht="24" customHeight="1" thickBot="1" x14ac:dyDescent="0.3">
      <c r="A148" s="25"/>
      <c r="B148" s="26"/>
      <c r="C148" s="26"/>
      <c r="D148" s="26"/>
      <c r="E148" s="26"/>
      <c r="F148" s="26"/>
      <c r="G148" s="27"/>
    </row>
    <row r="149" spans="1:8" ht="21.95" customHeight="1" thickBot="1" x14ac:dyDescent="0.35">
      <c r="A149" s="42" t="s">
        <v>0</v>
      </c>
      <c r="B149" s="43" t="s">
        <v>11</v>
      </c>
      <c r="C149" s="4" t="s">
        <v>12</v>
      </c>
      <c r="D149" s="28" t="s">
        <v>22</v>
      </c>
      <c r="E149" s="29"/>
      <c r="F149" s="28" t="s">
        <v>23</v>
      </c>
      <c r="G149" s="29"/>
      <c r="H149" s="47"/>
    </row>
    <row r="150" spans="1:8" ht="21.95" customHeight="1" x14ac:dyDescent="0.25">
      <c r="A150" s="17" t="s">
        <v>1</v>
      </c>
      <c r="B150" s="5">
        <v>1</v>
      </c>
      <c r="C150" s="5">
        <v>22</v>
      </c>
      <c r="D150" s="5">
        <f>C150-F150</f>
        <v>21</v>
      </c>
      <c r="E150" s="14">
        <f>D150*100/C150</f>
        <v>95.454545454545453</v>
      </c>
      <c r="F150" s="5">
        <v>1</v>
      </c>
      <c r="G150" s="11">
        <f>F150*100/C150</f>
        <v>4.5454545454545459</v>
      </c>
      <c r="H150" s="47"/>
    </row>
    <row r="151" spans="1:8" ht="21.95" customHeight="1" x14ac:dyDescent="0.25">
      <c r="A151" s="2" t="s">
        <v>41</v>
      </c>
      <c r="B151" s="9">
        <v>1</v>
      </c>
      <c r="C151" s="5">
        <v>22</v>
      </c>
      <c r="D151" s="5">
        <f t="shared" ref="D151:D162" si="24">C151-F151</f>
        <v>20</v>
      </c>
      <c r="E151" s="14">
        <f t="shared" ref="E151:E162" si="25">D151*100/C151</f>
        <v>90.909090909090907</v>
      </c>
      <c r="F151" s="5">
        <v>2</v>
      </c>
      <c r="G151" s="11">
        <f t="shared" ref="G151:G162" si="26">F151*100/C151</f>
        <v>9.0909090909090917</v>
      </c>
      <c r="H151" s="47"/>
    </row>
    <row r="152" spans="1:8" ht="21.95" customHeight="1" x14ac:dyDescent="0.25">
      <c r="A152" s="1" t="s">
        <v>26</v>
      </c>
      <c r="B152" s="9">
        <v>1</v>
      </c>
      <c r="C152" s="5">
        <v>22</v>
      </c>
      <c r="D152" s="5">
        <f t="shared" si="24"/>
        <v>22</v>
      </c>
      <c r="E152" s="13">
        <f t="shared" si="25"/>
        <v>100</v>
      </c>
      <c r="F152" s="5">
        <v>0</v>
      </c>
      <c r="G152" s="16">
        <f t="shared" si="26"/>
        <v>0</v>
      </c>
      <c r="H152" s="47"/>
    </row>
    <row r="153" spans="1:8" ht="21.95" customHeight="1" x14ac:dyDescent="0.25">
      <c r="A153" s="8" t="s">
        <v>25</v>
      </c>
      <c r="B153" s="5">
        <v>1</v>
      </c>
      <c r="C153" s="5">
        <v>22</v>
      </c>
      <c r="D153" s="5">
        <f t="shared" si="24"/>
        <v>19</v>
      </c>
      <c r="E153" s="14">
        <f t="shared" si="25"/>
        <v>86.36363636363636</v>
      </c>
      <c r="F153" s="5">
        <v>3</v>
      </c>
      <c r="G153" s="11">
        <f t="shared" si="26"/>
        <v>13.636363636363637</v>
      </c>
      <c r="H153" s="47"/>
    </row>
    <row r="154" spans="1:8" ht="21.95" customHeight="1" x14ac:dyDescent="0.25">
      <c r="A154" s="2" t="s">
        <v>42</v>
      </c>
      <c r="B154" s="9">
        <v>1</v>
      </c>
      <c r="C154" s="5">
        <v>22</v>
      </c>
      <c r="D154" s="5">
        <f t="shared" si="24"/>
        <v>22</v>
      </c>
      <c r="E154" s="14">
        <f t="shared" si="25"/>
        <v>100</v>
      </c>
      <c r="F154" s="5">
        <v>0</v>
      </c>
      <c r="G154" s="11">
        <f t="shared" si="26"/>
        <v>0</v>
      </c>
      <c r="H154" s="47"/>
    </row>
    <row r="155" spans="1:8" ht="21.95" customHeight="1" x14ac:dyDescent="0.25">
      <c r="A155" s="2" t="s">
        <v>4</v>
      </c>
      <c r="B155" s="9">
        <v>1</v>
      </c>
      <c r="C155" s="5">
        <v>22</v>
      </c>
      <c r="D155" s="5">
        <f t="shared" si="24"/>
        <v>14</v>
      </c>
      <c r="E155" s="14">
        <f t="shared" si="25"/>
        <v>63.636363636363633</v>
      </c>
      <c r="F155" s="5">
        <v>8</v>
      </c>
      <c r="G155" s="11">
        <f t="shared" si="26"/>
        <v>36.363636363636367</v>
      </c>
      <c r="H155" s="47"/>
    </row>
    <row r="156" spans="1:8" ht="21.95" customHeight="1" x14ac:dyDescent="0.25">
      <c r="A156" s="2" t="s">
        <v>5</v>
      </c>
      <c r="B156" s="9">
        <v>1</v>
      </c>
      <c r="C156" s="5">
        <v>22</v>
      </c>
      <c r="D156" s="5">
        <f t="shared" si="24"/>
        <v>22</v>
      </c>
      <c r="E156" s="14">
        <f t="shared" si="25"/>
        <v>100</v>
      </c>
      <c r="F156" s="5">
        <v>0</v>
      </c>
      <c r="G156" s="11">
        <f t="shared" si="26"/>
        <v>0</v>
      </c>
      <c r="H156" s="47"/>
    </row>
    <row r="157" spans="1:8" ht="21.95" customHeight="1" x14ac:dyDescent="0.25">
      <c r="A157" s="2" t="s">
        <v>10</v>
      </c>
      <c r="B157" s="9">
        <v>1</v>
      </c>
      <c r="C157" s="5">
        <v>22</v>
      </c>
      <c r="D157" s="5">
        <f t="shared" si="24"/>
        <v>18</v>
      </c>
      <c r="E157" s="14">
        <f t="shared" si="25"/>
        <v>81.818181818181813</v>
      </c>
      <c r="F157" s="5">
        <v>4</v>
      </c>
      <c r="G157" s="11">
        <f t="shared" si="26"/>
        <v>18.181818181818183</v>
      </c>
      <c r="H157" s="47"/>
    </row>
    <row r="158" spans="1:8" ht="21.95" customHeight="1" x14ac:dyDescent="0.25">
      <c r="A158" s="2" t="s">
        <v>6</v>
      </c>
      <c r="B158" s="9">
        <v>1</v>
      </c>
      <c r="C158" s="5">
        <v>22</v>
      </c>
      <c r="D158" s="5">
        <f t="shared" si="24"/>
        <v>22</v>
      </c>
      <c r="E158" s="14">
        <f t="shared" si="25"/>
        <v>100</v>
      </c>
      <c r="F158" s="5">
        <v>0</v>
      </c>
      <c r="G158" s="11">
        <f t="shared" si="26"/>
        <v>0</v>
      </c>
      <c r="H158" s="47"/>
    </row>
    <row r="159" spans="1:8" ht="21.95" customHeight="1" x14ac:dyDescent="0.25">
      <c r="A159" s="2" t="s">
        <v>7</v>
      </c>
      <c r="B159" s="9">
        <v>1</v>
      </c>
      <c r="C159" s="5">
        <v>22</v>
      </c>
      <c r="D159" s="5">
        <f t="shared" si="24"/>
        <v>19</v>
      </c>
      <c r="E159" s="14">
        <f t="shared" si="25"/>
        <v>86.36363636363636</v>
      </c>
      <c r="F159" s="5">
        <v>3</v>
      </c>
      <c r="G159" s="11">
        <f t="shared" si="26"/>
        <v>13.636363636363637</v>
      </c>
      <c r="H159" s="47"/>
    </row>
    <row r="160" spans="1:8" ht="21.95" customHeight="1" x14ac:dyDescent="0.25">
      <c r="A160" s="2" t="s">
        <v>8</v>
      </c>
      <c r="B160" s="9">
        <v>2</v>
      </c>
      <c r="C160" s="5">
        <v>44</v>
      </c>
      <c r="D160" s="5">
        <f t="shared" si="24"/>
        <v>42</v>
      </c>
      <c r="E160" s="14">
        <f t="shared" si="25"/>
        <v>95.454545454545453</v>
      </c>
      <c r="F160" s="5">
        <f>1+1</f>
        <v>2</v>
      </c>
      <c r="G160" s="11">
        <f t="shared" si="26"/>
        <v>4.5454545454545459</v>
      </c>
      <c r="H160" s="47"/>
    </row>
    <row r="161" spans="1:8" ht="21.95" customHeight="1" x14ac:dyDescent="0.25">
      <c r="A161" s="2" t="s">
        <v>43</v>
      </c>
      <c r="B161" s="9">
        <v>1</v>
      </c>
      <c r="C161" s="5">
        <v>22</v>
      </c>
      <c r="D161" s="5">
        <f t="shared" si="24"/>
        <v>20</v>
      </c>
      <c r="E161" s="14">
        <f t="shared" si="25"/>
        <v>90.909090909090907</v>
      </c>
      <c r="F161" s="5">
        <v>2</v>
      </c>
      <c r="G161" s="11">
        <f t="shared" si="26"/>
        <v>9.0909090909090917</v>
      </c>
      <c r="H161" s="47"/>
    </row>
    <row r="162" spans="1:8" ht="21.95" customHeight="1" thickBot="1" x14ac:dyDescent="0.3">
      <c r="A162" s="3" t="s">
        <v>9</v>
      </c>
      <c r="B162" s="10">
        <v>1</v>
      </c>
      <c r="C162" s="5">
        <v>22</v>
      </c>
      <c r="D162" s="5">
        <f t="shared" si="24"/>
        <v>17</v>
      </c>
      <c r="E162" s="15">
        <f t="shared" si="25"/>
        <v>77.272727272727266</v>
      </c>
      <c r="F162" s="5">
        <v>5</v>
      </c>
      <c r="G162" s="12">
        <f t="shared" si="26"/>
        <v>22.727272727272727</v>
      </c>
      <c r="H162" s="47"/>
    </row>
    <row r="163" spans="1:8" ht="15.75" thickBot="1" x14ac:dyDescent="0.3"/>
    <row r="164" spans="1:8" ht="15" customHeight="1" x14ac:dyDescent="0.25">
      <c r="A164" s="22" t="s">
        <v>52</v>
      </c>
      <c r="B164" s="23"/>
      <c r="C164" s="23"/>
      <c r="D164" s="23"/>
      <c r="E164" s="23"/>
      <c r="F164" s="23"/>
      <c r="G164" s="24"/>
    </row>
    <row r="165" spans="1:8" ht="24" customHeight="1" thickBot="1" x14ac:dyDescent="0.3">
      <c r="A165" s="48"/>
      <c r="B165" s="49"/>
      <c r="C165" s="49"/>
      <c r="D165" s="49"/>
      <c r="E165" s="49"/>
      <c r="F165" s="49"/>
      <c r="G165" s="50"/>
    </row>
    <row r="166" spans="1:8" ht="21.95" customHeight="1" thickBot="1" x14ac:dyDescent="0.35">
      <c r="A166" s="42" t="s">
        <v>0</v>
      </c>
      <c r="B166" s="43" t="s">
        <v>11</v>
      </c>
      <c r="C166" s="4" t="s">
        <v>12</v>
      </c>
      <c r="D166" s="51" t="s">
        <v>22</v>
      </c>
      <c r="E166" s="52"/>
      <c r="F166" s="51" t="s">
        <v>23</v>
      </c>
      <c r="G166" s="52"/>
      <c r="H166" s="47"/>
    </row>
    <row r="167" spans="1:8" ht="21.95" customHeight="1" x14ac:dyDescent="0.25">
      <c r="A167" s="17" t="s">
        <v>1</v>
      </c>
      <c r="B167" s="5">
        <v>1</v>
      </c>
      <c r="C167" s="5">
        <v>21</v>
      </c>
      <c r="D167" s="53">
        <f>C167-F167</f>
        <v>20</v>
      </c>
      <c r="E167" s="14">
        <f>D167*100/C167</f>
        <v>95.238095238095241</v>
      </c>
      <c r="F167" s="53">
        <v>1</v>
      </c>
      <c r="G167" s="11">
        <f>F167*100/C167</f>
        <v>4.7619047619047619</v>
      </c>
      <c r="H167" s="47"/>
    </row>
    <row r="168" spans="1:8" ht="21.95" customHeight="1" x14ac:dyDescent="0.25">
      <c r="A168" s="2" t="s">
        <v>41</v>
      </c>
      <c r="B168" s="9">
        <v>1</v>
      </c>
      <c r="C168" s="5">
        <v>21</v>
      </c>
      <c r="D168" s="5">
        <f t="shared" ref="D168:D179" si="27">C168-F168</f>
        <v>20</v>
      </c>
      <c r="E168" s="14">
        <f t="shared" ref="E168:E179" si="28">D168*100/C168</f>
        <v>95.238095238095241</v>
      </c>
      <c r="F168" s="5">
        <v>1</v>
      </c>
      <c r="G168" s="11">
        <f t="shared" ref="G168:G179" si="29">F168*100/C168</f>
        <v>4.7619047619047619</v>
      </c>
      <c r="H168" s="47"/>
    </row>
    <row r="169" spans="1:8" ht="21.95" customHeight="1" x14ac:dyDescent="0.25">
      <c r="A169" s="1" t="s">
        <v>26</v>
      </c>
      <c r="B169" s="9">
        <v>1</v>
      </c>
      <c r="C169" s="5">
        <v>21</v>
      </c>
      <c r="D169" s="5">
        <f t="shared" si="27"/>
        <v>16</v>
      </c>
      <c r="E169" s="13">
        <f t="shared" si="28"/>
        <v>76.19047619047619</v>
      </c>
      <c r="F169" s="5">
        <v>5</v>
      </c>
      <c r="G169" s="16">
        <f t="shared" si="29"/>
        <v>23.80952380952381</v>
      </c>
      <c r="H169" s="47"/>
    </row>
    <row r="170" spans="1:8" ht="21.95" customHeight="1" x14ac:dyDescent="0.25">
      <c r="A170" s="8" t="s">
        <v>25</v>
      </c>
      <c r="B170" s="5">
        <v>1</v>
      </c>
      <c r="C170" s="5">
        <v>21</v>
      </c>
      <c r="D170" s="5">
        <f t="shared" si="27"/>
        <v>19</v>
      </c>
      <c r="E170" s="14">
        <f t="shared" si="28"/>
        <v>90.476190476190482</v>
      </c>
      <c r="F170" s="5">
        <v>2</v>
      </c>
      <c r="G170" s="11">
        <f t="shared" si="29"/>
        <v>9.5238095238095237</v>
      </c>
      <c r="H170" s="47"/>
    </row>
    <row r="171" spans="1:8" ht="21.95" customHeight="1" x14ac:dyDescent="0.25">
      <c r="A171" s="2" t="s">
        <v>42</v>
      </c>
      <c r="B171" s="9">
        <v>1</v>
      </c>
      <c r="C171" s="5">
        <v>21</v>
      </c>
      <c r="D171" s="5">
        <f t="shared" si="27"/>
        <v>17</v>
      </c>
      <c r="E171" s="14">
        <f t="shared" si="28"/>
        <v>80.952380952380949</v>
      </c>
      <c r="F171" s="5">
        <v>4</v>
      </c>
      <c r="G171" s="11">
        <f t="shared" si="29"/>
        <v>19.047619047619047</v>
      </c>
      <c r="H171" s="47"/>
    </row>
    <row r="172" spans="1:8" ht="21.95" customHeight="1" x14ac:dyDescent="0.25">
      <c r="A172" s="2" t="s">
        <v>4</v>
      </c>
      <c r="B172" s="9">
        <v>1</v>
      </c>
      <c r="C172" s="5">
        <v>21</v>
      </c>
      <c r="D172" s="5">
        <f t="shared" si="27"/>
        <v>19</v>
      </c>
      <c r="E172" s="14">
        <f t="shared" si="28"/>
        <v>90.476190476190482</v>
      </c>
      <c r="F172" s="5">
        <v>2</v>
      </c>
      <c r="G172" s="11">
        <f t="shared" si="29"/>
        <v>9.5238095238095237</v>
      </c>
      <c r="H172" s="47"/>
    </row>
    <row r="173" spans="1:8" ht="21.95" customHeight="1" x14ac:dyDescent="0.25">
      <c r="A173" s="2" t="s">
        <v>5</v>
      </c>
      <c r="B173" s="9">
        <v>1</v>
      </c>
      <c r="C173" s="5">
        <v>21</v>
      </c>
      <c r="D173" s="5">
        <f t="shared" si="27"/>
        <v>19</v>
      </c>
      <c r="E173" s="14">
        <f t="shared" si="28"/>
        <v>90.476190476190482</v>
      </c>
      <c r="F173" s="5">
        <v>2</v>
      </c>
      <c r="G173" s="11">
        <f t="shared" si="29"/>
        <v>9.5238095238095237</v>
      </c>
      <c r="H173" s="47"/>
    </row>
    <row r="174" spans="1:8" ht="21.95" customHeight="1" x14ac:dyDescent="0.25">
      <c r="A174" s="2" t="s">
        <v>10</v>
      </c>
      <c r="B174" s="9">
        <v>1</v>
      </c>
      <c r="C174" s="5">
        <v>21</v>
      </c>
      <c r="D174" s="5">
        <f t="shared" si="27"/>
        <v>19</v>
      </c>
      <c r="E174" s="14">
        <f t="shared" si="28"/>
        <v>90.476190476190482</v>
      </c>
      <c r="F174" s="5">
        <v>2</v>
      </c>
      <c r="G174" s="11">
        <f t="shared" si="29"/>
        <v>9.5238095238095237</v>
      </c>
      <c r="H174" s="47"/>
    </row>
    <row r="175" spans="1:8" ht="21.95" customHeight="1" x14ac:dyDescent="0.25">
      <c r="A175" s="2" t="s">
        <v>6</v>
      </c>
      <c r="B175" s="9">
        <v>1</v>
      </c>
      <c r="C175" s="5">
        <v>21</v>
      </c>
      <c r="D175" s="5">
        <f t="shared" si="27"/>
        <v>19</v>
      </c>
      <c r="E175" s="14">
        <f t="shared" si="28"/>
        <v>90.476190476190482</v>
      </c>
      <c r="F175" s="5">
        <v>2</v>
      </c>
      <c r="G175" s="11">
        <f t="shared" si="29"/>
        <v>9.5238095238095237</v>
      </c>
      <c r="H175" s="47"/>
    </row>
    <row r="176" spans="1:8" ht="21.95" customHeight="1" x14ac:dyDescent="0.25">
      <c r="A176" s="2" t="s">
        <v>7</v>
      </c>
      <c r="B176" s="9">
        <v>1</v>
      </c>
      <c r="C176" s="5">
        <v>21</v>
      </c>
      <c r="D176" s="5">
        <f t="shared" si="27"/>
        <v>19</v>
      </c>
      <c r="E176" s="14">
        <f t="shared" si="28"/>
        <v>90.476190476190482</v>
      </c>
      <c r="F176" s="5">
        <v>2</v>
      </c>
      <c r="G176" s="11">
        <f t="shared" si="29"/>
        <v>9.5238095238095237</v>
      </c>
      <c r="H176" s="47"/>
    </row>
    <row r="177" spans="1:8" ht="21.95" customHeight="1" x14ac:dyDescent="0.25">
      <c r="A177" s="2" t="s">
        <v>8</v>
      </c>
      <c r="B177" s="9">
        <v>2</v>
      </c>
      <c r="C177" s="5">
        <v>42</v>
      </c>
      <c r="D177" s="5">
        <f t="shared" si="27"/>
        <v>38</v>
      </c>
      <c r="E177" s="14">
        <f t="shared" si="28"/>
        <v>90.476190476190482</v>
      </c>
      <c r="F177" s="5">
        <f>3+1</f>
        <v>4</v>
      </c>
      <c r="G177" s="11">
        <f t="shared" si="29"/>
        <v>9.5238095238095237</v>
      </c>
      <c r="H177" s="47"/>
    </row>
    <row r="178" spans="1:8" ht="21.95" customHeight="1" x14ac:dyDescent="0.25">
      <c r="A178" s="2" t="s">
        <v>43</v>
      </c>
      <c r="B178" s="9">
        <v>1</v>
      </c>
      <c r="C178" s="5">
        <v>21</v>
      </c>
      <c r="D178" s="5">
        <f t="shared" si="27"/>
        <v>19</v>
      </c>
      <c r="E178" s="14">
        <f t="shared" si="28"/>
        <v>90.476190476190482</v>
      </c>
      <c r="F178" s="5">
        <v>2</v>
      </c>
      <c r="G178" s="11">
        <f t="shared" si="29"/>
        <v>9.5238095238095237</v>
      </c>
      <c r="H178" s="47"/>
    </row>
    <row r="179" spans="1:8" ht="21.95" customHeight="1" thickBot="1" x14ac:dyDescent="0.3">
      <c r="A179" s="3" t="s">
        <v>9</v>
      </c>
      <c r="B179" s="10">
        <v>1</v>
      </c>
      <c r="C179" s="6">
        <v>21</v>
      </c>
      <c r="D179" s="6">
        <f t="shared" si="27"/>
        <v>18</v>
      </c>
      <c r="E179" s="15">
        <f t="shared" si="28"/>
        <v>85.714285714285708</v>
      </c>
      <c r="F179" s="6">
        <v>3</v>
      </c>
      <c r="G179" s="12">
        <f t="shared" si="29"/>
        <v>14.285714285714286</v>
      </c>
      <c r="H179" s="47"/>
    </row>
    <row r="180" spans="1:8" ht="15.75" thickBot="1" x14ac:dyDescent="0.3"/>
    <row r="181" spans="1:8" ht="15" customHeight="1" x14ac:dyDescent="0.25">
      <c r="A181" s="22" t="s">
        <v>53</v>
      </c>
      <c r="B181" s="23"/>
      <c r="C181" s="23"/>
      <c r="D181" s="23"/>
      <c r="E181" s="23"/>
      <c r="F181" s="23"/>
      <c r="G181" s="24"/>
    </row>
    <row r="182" spans="1:8" ht="24" customHeight="1" thickBot="1" x14ac:dyDescent="0.3">
      <c r="A182" s="48"/>
      <c r="B182" s="49"/>
      <c r="C182" s="49"/>
      <c r="D182" s="49"/>
      <c r="E182" s="49"/>
      <c r="F182" s="49"/>
      <c r="G182" s="50"/>
    </row>
    <row r="183" spans="1:8" ht="21.95" customHeight="1" thickBot="1" x14ac:dyDescent="0.35">
      <c r="A183" s="42" t="s">
        <v>0</v>
      </c>
      <c r="B183" s="43" t="s">
        <v>11</v>
      </c>
      <c r="C183" s="4" t="s">
        <v>12</v>
      </c>
      <c r="D183" s="51" t="s">
        <v>22</v>
      </c>
      <c r="E183" s="52"/>
      <c r="F183" s="51" t="s">
        <v>23</v>
      </c>
      <c r="G183" s="52"/>
      <c r="H183" s="47"/>
    </row>
    <row r="184" spans="1:8" ht="21.95" customHeight="1" x14ac:dyDescent="0.25">
      <c r="A184" s="17" t="s">
        <v>1</v>
      </c>
      <c r="B184" s="5">
        <v>1</v>
      </c>
      <c r="C184" s="5">
        <v>21</v>
      </c>
      <c r="D184" s="53">
        <f>C184-F184</f>
        <v>20</v>
      </c>
      <c r="E184" s="14">
        <f>D184*100/C184</f>
        <v>95.238095238095241</v>
      </c>
      <c r="F184" s="53">
        <v>1</v>
      </c>
      <c r="G184" s="11">
        <f>F184*100/C184</f>
        <v>4.7619047619047619</v>
      </c>
      <c r="H184" s="47"/>
    </row>
    <row r="185" spans="1:8" ht="21.95" customHeight="1" x14ac:dyDescent="0.25">
      <c r="A185" s="2" t="s">
        <v>41</v>
      </c>
      <c r="B185" s="9">
        <v>1</v>
      </c>
      <c r="C185" s="5">
        <v>21</v>
      </c>
      <c r="D185" s="5">
        <f t="shared" ref="D185:D196" si="30">C185-F185</f>
        <v>20</v>
      </c>
      <c r="E185" s="14">
        <f t="shared" ref="E185:E196" si="31">D185*100/C185</f>
        <v>95.238095238095241</v>
      </c>
      <c r="F185" s="5">
        <v>1</v>
      </c>
      <c r="G185" s="11">
        <f t="shared" ref="G185:G196" si="32">F185*100/C185</f>
        <v>4.7619047619047619</v>
      </c>
      <c r="H185" s="47"/>
    </row>
    <row r="186" spans="1:8" ht="21.95" customHeight="1" x14ac:dyDescent="0.25">
      <c r="A186" s="1" t="s">
        <v>26</v>
      </c>
      <c r="B186" s="9">
        <v>1</v>
      </c>
      <c r="C186" s="5">
        <v>21</v>
      </c>
      <c r="D186" s="5">
        <f t="shared" si="30"/>
        <v>20</v>
      </c>
      <c r="E186" s="13">
        <f t="shared" si="31"/>
        <v>95.238095238095241</v>
      </c>
      <c r="F186" s="5">
        <v>1</v>
      </c>
      <c r="G186" s="16">
        <f t="shared" si="32"/>
        <v>4.7619047619047619</v>
      </c>
      <c r="H186" s="47"/>
    </row>
    <row r="187" spans="1:8" ht="21.95" customHeight="1" x14ac:dyDescent="0.25">
      <c r="A187" s="8" t="s">
        <v>25</v>
      </c>
      <c r="B187" s="5">
        <v>1</v>
      </c>
      <c r="C187" s="5">
        <v>21</v>
      </c>
      <c r="D187" s="5">
        <f t="shared" si="30"/>
        <v>20.5</v>
      </c>
      <c r="E187" s="14">
        <f t="shared" si="31"/>
        <v>97.61904761904762</v>
      </c>
      <c r="F187" s="5">
        <v>0.5</v>
      </c>
      <c r="G187" s="11">
        <f t="shared" si="32"/>
        <v>2.3809523809523809</v>
      </c>
      <c r="H187" s="47"/>
    </row>
    <row r="188" spans="1:8" ht="21.95" customHeight="1" x14ac:dyDescent="0.25">
      <c r="A188" s="2" t="s">
        <v>42</v>
      </c>
      <c r="B188" s="9">
        <v>1</v>
      </c>
      <c r="C188" s="5">
        <v>21</v>
      </c>
      <c r="D188" s="5">
        <f t="shared" si="30"/>
        <v>19</v>
      </c>
      <c r="E188" s="14">
        <f t="shared" si="31"/>
        <v>90.476190476190482</v>
      </c>
      <c r="F188" s="5">
        <v>2</v>
      </c>
      <c r="G188" s="11">
        <f t="shared" si="32"/>
        <v>9.5238095238095237</v>
      </c>
      <c r="H188" s="47"/>
    </row>
    <row r="189" spans="1:8" ht="21.95" customHeight="1" x14ac:dyDescent="0.25">
      <c r="A189" s="2" t="s">
        <v>4</v>
      </c>
      <c r="B189" s="9">
        <v>1</v>
      </c>
      <c r="C189" s="5">
        <v>21</v>
      </c>
      <c r="D189" s="5">
        <f t="shared" si="30"/>
        <v>20</v>
      </c>
      <c r="E189" s="14">
        <f t="shared" si="31"/>
        <v>95.238095238095241</v>
      </c>
      <c r="F189" s="5">
        <v>1</v>
      </c>
      <c r="G189" s="11">
        <f t="shared" si="32"/>
        <v>4.7619047619047619</v>
      </c>
      <c r="H189" s="47"/>
    </row>
    <row r="190" spans="1:8" ht="21.95" customHeight="1" x14ac:dyDescent="0.25">
      <c r="A190" s="2" t="s">
        <v>5</v>
      </c>
      <c r="B190" s="9">
        <v>1</v>
      </c>
      <c r="C190" s="5">
        <v>21</v>
      </c>
      <c r="D190" s="5">
        <f t="shared" si="30"/>
        <v>20</v>
      </c>
      <c r="E190" s="14">
        <f t="shared" si="31"/>
        <v>95.238095238095241</v>
      </c>
      <c r="F190" s="5">
        <v>1</v>
      </c>
      <c r="G190" s="11">
        <f t="shared" si="32"/>
        <v>4.7619047619047619</v>
      </c>
      <c r="H190" s="47"/>
    </row>
    <row r="191" spans="1:8" ht="21.95" customHeight="1" x14ac:dyDescent="0.25">
      <c r="A191" s="2" t="s">
        <v>10</v>
      </c>
      <c r="B191" s="9">
        <v>1</v>
      </c>
      <c r="C191" s="5">
        <v>21</v>
      </c>
      <c r="D191" s="5">
        <f t="shared" si="30"/>
        <v>20</v>
      </c>
      <c r="E191" s="14">
        <f t="shared" si="31"/>
        <v>95.238095238095241</v>
      </c>
      <c r="F191" s="5">
        <v>1</v>
      </c>
      <c r="G191" s="11">
        <f t="shared" si="32"/>
        <v>4.7619047619047619</v>
      </c>
      <c r="H191" s="47"/>
    </row>
    <row r="192" spans="1:8" ht="21.95" customHeight="1" x14ac:dyDescent="0.25">
      <c r="A192" s="2" t="s">
        <v>6</v>
      </c>
      <c r="B192" s="9">
        <v>1</v>
      </c>
      <c r="C192" s="5">
        <v>21</v>
      </c>
      <c r="D192" s="5">
        <f t="shared" si="30"/>
        <v>20</v>
      </c>
      <c r="E192" s="14">
        <f t="shared" si="31"/>
        <v>95.238095238095241</v>
      </c>
      <c r="F192" s="5">
        <v>1</v>
      </c>
      <c r="G192" s="11">
        <f t="shared" si="32"/>
        <v>4.7619047619047619</v>
      </c>
      <c r="H192" s="47"/>
    </row>
    <row r="193" spans="1:8" ht="21.95" customHeight="1" x14ac:dyDescent="0.25">
      <c r="A193" s="2" t="s">
        <v>7</v>
      </c>
      <c r="B193" s="9">
        <v>1</v>
      </c>
      <c r="C193" s="5">
        <v>21</v>
      </c>
      <c r="D193" s="5">
        <f t="shared" si="30"/>
        <v>20</v>
      </c>
      <c r="E193" s="14">
        <f t="shared" si="31"/>
        <v>95.238095238095241</v>
      </c>
      <c r="F193" s="5">
        <v>1</v>
      </c>
      <c r="G193" s="11">
        <f t="shared" si="32"/>
        <v>4.7619047619047619</v>
      </c>
      <c r="H193" s="47"/>
    </row>
    <row r="194" spans="1:8" ht="21.95" customHeight="1" x14ac:dyDescent="0.25">
      <c r="A194" s="2" t="s">
        <v>8</v>
      </c>
      <c r="B194" s="9">
        <v>2</v>
      </c>
      <c r="C194" s="5">
        <v>42</v>
      </c>
      <c r="D194" s="5">
        <f t="shared" si="30"/>
        <v>38</v>
      </c>
      <c r="E194" s="14">
        <f t="shared" si="31"/>
        <v>90.476190476190482</v>
      </c>
      <c r="F194" s="5">
        <f>3+1</f>
        <v>4</v>
      </c>
      <c r="G194" s="11">
        <f t="shared" si="32"/>
        <v>9.5238095238095237</v>
      </c>
      <c r="H194" s="47"/>
    </row>
    <row r="195" spans="1:8" ht="21.95" customHeight="1" x14ac:dyDescent="0.25">
      <c r="A195" s="2" t="s">
        <v>43</v>
      </c>
      <c r="B195" s="9">
        <v>1</v>
      </c>
      <c r="C195" s="5">
        <v>21</v>
      </c>
      <c r="D195" s="5">
        <f t="shared" si="30"/>
        <v>19</v>
      </c>
      <c r="E195" s="14">
        <f t="shared" si="31"/>
        <v>90.476190476190482</v>
      </c>
      <c r="F195" s="5">
        <v>2</v>
      </c>
      <c r="G195" s="11">
        <f t="shared" si="32"/>
        <v>9.5238095238095237</v>
      </c>
      <c r="H195" s="47"/>
    </row>
    <row r="196" spans="1:8" ht="21.95" customHeight="1" thickBot="1" x14ac:dyDescent="0.3">
      <c r="A196" s="3" t="s">
        <v>9</v>
      </c>
      <c r="B196" s="10">
        <v>1</v>
      </c>
      <c r="C196" s="5">
        <v>21</v>
      </c>
      <c r="D196" s="6">
        <f t="shared" si="30"/>
        <v>21</v>
      </c>
      <c r="E196" s="15">
        <f t="shared" si="31"/>
        <v>100</v>
      </c>
      <c r="F196" s="6">
        <v>0</v>
      </c>
      <c r="G196" s="12">
        <f t="shared" si="32"/>
        <v>0</v>
      </c>
      <c r="H196" s="47"/>
    </row>
    <row r="197" spans="1:8" ht="15.75" thickBot="1" x14ac:dyDescent="0.3"/>
    <row r="198" spans="1:8" ht="15" customHeight="1" x14ac:dyDescent="0.25">
      <c r="A198" s="22" t="s">
        <v>54</v>
      </c>
      <c r="B198" s="23"/>
      <c r="C198" s="23"/>
      <c r="D198" s="23"/>
      <c r="E198" s="23"/>
      <c r="F198" s="23"/>
      <c r="G198" s="24"/>
    </row>
    <row r="199" spans="1:8" ht="24" customHeight="1" thickBot="1" x14ac:dyDescent="0.3">
      <c r="A199" s="48"/>
      <c r="B199" s="49"/>
      <c r="C199" s="49"/>
      <c r="D199" s="49"/>
      <c r="E199" s="49"/>
      <c r="F199" s="49"/>
      <c r="G199" s="50"/>
    </row>
    <row r="200" spans="1:8" ht="21.95" customHeight="1" thickBot="1" x14ac:dyDescent="0.35">
      <c r="A200" s="42" t="s">
        <v>0</v>
      </c>
      <c r="B200" s="43" t="s">
        <v>11</v>
      </c>
      <c r="C200" s="4" t="s">
        <v>12</v>
      </c>
      <c r="D200" s="51" t="s">
        <v>22</v>
      </c>
      <c r="E200" s="52"/>
      <c r="F200" s="51" t="s">
        <v>23</v>
      </c>
      <c r="G200" s="52"/>
      <c r="H200" s="47"/>
    </row>
    <row r="201" spans="1:8" ht="21.95" customHeight="1" x14ac:dyDescent="0.25">
      <c r="A201" s="17" t="s">
        <v>1</v>
      </c>
      <c r="B201" s="5">
        <v>1</v>
      </c>
      <c r="C201" s="5">
        <v>20</v>
      </c>
      <c r="D201" s="53">
        <f>C201-F201</f>
        <v>16</v>
      </c>
      <c r="E201" s="14">
        <f>D201*100/C201</f>
        <v>80</v>
      </c>
      <c r="F201" s="53">
        <v>4</v>
      </c>
      <c r="G201" s="11">
        <f>F201*100/C201</f>
        <v>20</v>
      </c>
      <c r="H201" s="47"/>
    </row>
    <row r="202" spans="1:8" ht="21.95" customHeight="1" x14ac:dyDescent="0.25">
      <c r="A202" s="2" t="s">
        <v>41</v>
      </c>
      <c r="B202" s="9">
        <v>1</v>
      </c>
      <c r="C202" s="5">
        <v>20</v>
      </c>
      <c r="D202" s="5">
        <f t="shared" ref="D202:D213" si="33">C202-F202</f>
        <v>17</v>
      </c>
      <c r="E202" s="14">
        <f t="shared" ref="E202:E213" si="34">D202*100/C202</f>
        <v>85</v>
      </c>
      <c r="F202" s="5">
        <v>3</v>
      </c>
      <c r="G202" s="11">
        <f t="shared" ref="G202:G213" si="35">F202*100/C202</f>
        <v>15</v>
      </c>
      <c r="H202" s="47"/>
    </row>
    <row r="203" spans="1:8" ht="21.95" customHeight="1" x14ac:dyDescent="0.25">
      <c r="A203" s="1" t="s">
        <v>26</v>
      </c>
      <c r="B203" s="9">
        <v>1</v>
      </c>
      <c r="C203" s="5">
        <v>20</v>
      </c>
      <c r="D203" s="5">
        <f t="shared" si="33"/>
        <v>17</v>
      </c>
      <c r="E203" s="13">
        <f t="shared" si="34"/>
        <v>85</v>
      </c>
      <c r="F203" s="5">
        <v>3</v>
      </c>
      <c r="G203" s="16">
        <f t="shared" si="35"/>
        <v>15</v>
      </c>
      <c r="H203" s="47"/>
    </row>
    <row r="204" spans="1:8" ht="21.95" customHeight="1" x14ac:dyDescent="0.25">
      <c r="A204" s="8" t="s">
        <v>25</v>
      </c>
      <c r="B204" s="5">
        <v>1</v>
      </c>
      <c r="C204" s="5">
        <v>20</v>
      </c>
      <c r="D204" s="5">
        <f t="shared" si="33"/>
        <v>12.5</v>
      </c>
      <c r="E204" s="14">
        <f t="shared" si="34"/>
        <v>62.5</v>
      </c>
      <c r="F204" s="5">
        <v>7.5</v>
      </c>
      <c r="G204" s="11">
        <f t="shared" si="35"/>
        <v>37.5</v>
      </c>
      <c r="H204" s="47"/>
    </row>
    <row r="205" spans="1:8" ht="21.95" customHeight="1" x14ac:dyDescent="0.25">
      <c r="A205" s="2" t="s">
        <v>42</v>
      </c>
      <c r="B205" s="9">
        <v>1</v>
      </c>
      <c r="C205" s="5">
        <v>20</v>
      </c>
      <c r="D205" s="5">
        <f t="shared" si="33"/>
        <v>16</v>
      </c>
      <c r="E205" s="14">
        <f t="shared" si="34"/>
        <v>80</v>
      </c>
      <c r="F205" s="5">
        <v>4</v>
      </c>
      <c r="G205" s="11">
        <f t="shared" si="35"/>
        <v>20</v>
      </c>
      <c r="H205" s="47"/>
    </row>
    <row r="206" spans="1:8" ht="21.95" customHeight="1" x14ac:dyDescent="0.25">
      <c r="A206" s="2" t="s">
        <v>4</v>
      </c>
      <c r="B206" s="9">
        <v>1</v>
      </c>
      <c r="C206" s="5">
        <v>20</v>
      </c>
      <c r="D206" s="5">
        <f t="shared" si="33"/>
        <v>17</v>
      </c>
      <c r="E206" s="14">
        <f t="shared" si="34"/>
        <v>85</v>
      </c>
      <c r="F206" s="5">
        <v>3</v>
      </c>
      <c r="G206" s="11">
        <f t="shared" si="35"/>
        <v>15</v>
      </c>
      <c r="H206" s="47"/>
    </row>
    <row r="207" spans="1:8" ht="21.95" customHeight="1" x14ac:dyDescent="0.25">
      <c r="A207" s="2" t="s">
        <v>5</v>
      </c>
      <c r="B207" s="9">
        <v>1</v>
      </c>
      <c r="C207" s="5">
        <v>20</v>
      </c>
      <c r="D207" s="5">
        <f t="shared" si="33"/>
        <v>16</v>
      </c>
      <c r="E207" s="14">
        <f t="shared" si="34"/>
        <v>80</v>
      </c>
      <c r="F207" s="5">
        <v>4</v>
      </c>
      <c r="G207" s="11">
        <f t="shared" si="35"/>
        <v>20</v>
      </c>
      <c r="H207" s="47"/>
    </row>
    <row r="208" spans="1:8" ht="21.95" customHeight="1" x14ac:dyDescent="0.25">
      <c r="A208" s="2" t="s">
        <v>10</v>
      </c>
      <c r="B208" s="9">
        <v>1</v>
      </c>
      <c r="C208" s="5">
        <v>20</v>
      </c>
      <c r="D208" s="5">
        <f t="shared" si="33"/>
        <v>17.5</v>
      </c>
      <c r="E208" s="14">
        <f t="shared" si="34"/>
        <v>87.5</v>
      </c>
      <c r="F208" s="5">
        <v>2.5</v>
      </c>
      <c r="G208" s="11">
        <f t="shared" si="35"/>
        <v>12.5</v>
      </c>
      <c r="H208" s="47"/>
    </row>
    <row r="209" spans="1:8" ht="21.95" customHeight="1" x14ac:dyDescent="0.25">
      <c r="A209" s="2" t="s">
        <v>6</v>
      </c>
      <c r="B209" s="9">
        <v>1</v>
      </c>
      <c r="C209" s="5">
        <v>20</v>
      </c>
      <c r="D209" s="5">
        <f t="shared" si="33"/>
        <v>17</v>
      </c>
      <c r="E209" s="14">
        <f t="shared" si="34"/>
        <v>85</v>
      </c>
      <c r="F209" s="5">
        <v>3</v>
      </c>
      <c r="G209" s="11">
        <f t="shared" si="35"/>
        <v>15</v>
      </c>
      <c r="H209" s="47"/>
    </row>
    <row r="210" spans="1:8" ht="21.95" customHeight="1" x14ac:dyDescent="0.25">
      <c r="A210" s="2" t="s">
        <v>7</v>
      </c>
      <c r="B210" s="9">
        <v>1</v>
      </c>
      <c r="C210" s="5">
        <v>20</v>
      </c>
      <c r="D210" s="5">
        <f t="shared" si="33"/>
        <v>17</v>
      </c>
      <c r="E210" s="14">
        <f t="shared" si="34"/>
        <v>85</v>
      </c>
      <c r="F210" s="5">
        <v>3</v>
      </c>
      <c r="G210" s="11">
        <f t="shared" si="35"/>
        <v>15</v>
      </c>
      <c r="H210" s="47"/>
    </row>
    <row r="211" spans="1:8" ht="21.95" customHeight="1" x14ac:dyDescent="0.25">
      <c r="A211" s="2" t="s">
        <v>8</v>
      </c>
      <c r="B211" s="9">
        <v>2</v>
      </c>
      <c r="C211" s="5">
        <v>20</v>
      </c>
      <c r="D211" s="5">
        <f t="shared" si="33"/>
        <v>13</v>
      </c>
      <c r="E211" s="14">
        <f t="shared" si="34"/>
        <v>65</v>
      </c>
      <c r="F211" s="5">
        <f>5+2</f>
        <v>7</v>
      </c>
      <c r="G211" s="11">
        <f t="shared" si="35"/>
        <v>35</v>
      </c>
      <c r="H211" s="47"/>
    </row>
    <row r="212" spans="1:8" ht="21.95" customHeight="1" x14ac:dyDescent="0.25">
      <c r="A212" s="2" t="s">
        <v>43</v>
      </c>
      <c r="B212" s="9">
        <v>1</v>
      </c>
      <c r="C212" s="5">
        <v>20</v>
      </c>
      <c r="D212" s="5">
        <f t="shared" si="33"/>
        <v>14</v>
      </c>
      <c r="E212" s="14">
        <f t="shared" si="34"/>
        <v>70</v>
      </c>
      <c r="F212" s="5">
        <v>6</v>
      </c>
      <c r="G212" s="11">
        <f t="shared" si="35"/>
        <v>30</v>
      </c>
      <c r="H212" s="47"/>
    </row>
    <row r="213" spans="1:8" ht="21.95" customHeight="1" thickBot="1" x14ac:dyDescent="0.3">
      <c r="A213" s="3" t="s">
        <v>9</v>
      </c>
      <c r="B213" s="10">
        <v>1</v>
      </c>
      <c r="C213" s="5">
        <v>20</v>
      </c>
      <c r="D213" s="6">
        <f t="shared" si="33"/>
        <v>11</v>
      </c>
      <c r="E213" s="15">
        <f t="shared" si="34"/>
        <v>55</v>
      </c>
      <c r="F213" s="6">
        <v>9</v>
      </c>
      <c r="G213" s="12">
        <f t="shared" si="35"/>
        <v>45</v>
      </c>
      <c r="H213" s="47"/>
    </row>
  </sheetData>
  <mergeCells count="43">
    <mergeCell ref="A181:G182"/>
    <mergeCell ref="D183:E183"/>
    <mergeCell ref="F183:G183"/>
    <mergeCell ref="A198:G199"/>
    <mergeCell ref="D200:E200"/>
    <mergeCell ref="F200:G200"/>
    <mergeCell ref="A147:G148"/>
    <mergeCell ref="D149:E149"/>
    <mergeCell ref="F149:G149"/>
    <mergeCell ref="A164:G165"/>
    <mergeCell ref="D166:E166"/>
    <mergeCell ref="F166:G166"/>
    <mergeCell ref="A113:G114"/>
    <mergeCell ref="D115:E115"/>
    <mergeCell ref="F115:G115"/>
    <mergeCell ref="A130:G131"/>
    <mergeCell ref="D132:E132"/>
    <mergeCell ref="F132:G132"/>
    <mergeCell ref="A79:G80"/>
    <mergeCell ref="D81:E81"/>
    <mergeCell ref="F81:G81"/>
    <mergeCell ref="A96:G97"/>
    <mergeCell ref="D98:E98"/>
    <mergeCell ref="F98:G98"/>
    <mergeCell ref="A45:G46"/>
    <mergeCell ref="D47:E47"/>
    <mergeCell ref="F47:G47"/>
    <mergeCell ref="A62:G63"/>
    <mergeCell ref="D64:E64"/>
    <mergeCell ref="F64:G64"/>
    <mergeCell ref="A9:F9"/>
    <mergeCell ref="A11:G12"/>
    <mergeCell ref="D13:E13"/>
    <mergeCell ref="F13:G13"/>
    <mergeCell ref="A28:G29"/>
    <mergeCell ref="D30:E30"/>
    <mergeCell ref="F30:G30"/>
    <mergeCell ref="A1:G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sqref="A1:XFD10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ht="18.75" customHeight="1" x14ac:dyDescent="0.3">
      <c r="A1" s="32" t="s">
        <v>18</v>
      </c>
      <c r="B1" s="33"/>
      <c r="C1" s="33"/>
      <c r="D1" s="33"/>
      <c r="E1" s="33"/>
      <c r="F1" s="33"/>
      <c r="G1" s="34"/>
    </row>
    <row r="2" spans="1:9" ht="12.95" customHeight="1" x14ac:dyDescent="0.25">
      <c r="A2" s="35" t="s">
        <v>14</v>
      </c>
      <c r="B2" s="31"/>
      <c r="C2" s="31"/>
      <c r="D2" s="31"/>
      <c r="E2" s="31"/>
      <c r="F2" s="31"/>
      <c r="G2" s="36"/>
    </row>
    <row r="3" spans="1:9" ht="12.95" customHeight="1" x14ac:dyDescent="0.25">
      <c r="A3" s="35" t="s">
        <v>15</v>
      </c>
      <c r="B3" s="31"/>
      <c r="C3" s="31"/>
      <c r="D3" s="31"/>
      <c r="E3" s="31"/>
      <c r="F3" s="31"/>
      <c r="G3" s="36"/>
    </row>
    <row r="4" spans="1:9" ht="12.95" customHeight="1" x14ac:dyDescent="0.25">
      <c r="A4" s="37" t="s">
        <v>13</v>
      </c>
      <c r="B4" s="21"/>
      <c r="C4" s="21"/>
      <c r="D4" s="21"/>
      <c r="E4" s="21"/>
      <c r="F4" s="21"/>
      <c r="G4" s="36"/>
    </row>
    <row r="5" spans="1:9" ht="12.95" customHeight="1" x14ac:dyDescent="0.25">
      <c r="A5" s="37" t="s">
        <v>16</v>
      </c>
      <c r="B5" s="21"/>
      <c r="C5" s="21"/>
      <c r="D5" s="21"/>
      <c r="E5" s="21"/>
      <c r="F5" s="21"/>
      <c r="G5" s="36"/>
    </row>
    <row r="6" spans="1:9" ht="12.95" customHeight="1" x14ac:dyDescent="0.25">
      <c r="A6" s="37" t="s">
        <v>19</v>
      </c>
      <c r="B6" s="21"/>
      <c r="C6" s="21"/>
      <c r="D6" s="21"/>
      <c r="E6" s="21"/>
      <c r="F6" s="21"/>
      <c r="G6" s="36"/>
    </row>
    <row r="7" spans="1:9" ht="12.95" customHeight="1" x14ac:dyDescent="0.25">
      <c r="A7" s="38" t="s">
        <v>20</v>
      </c>
      <c r="B7" s="20"/>
      <c r="C7" s="20"/>
      <c r="D7" s="20"/>
      <c r="E7" s="20"/>
      <c r="F7" s="20"/>
      <c r="G7" s="36"/>
    </row>
    <row r="8" spans="1:9" ht="12.95" customHeight="1" x14ac:dyDescent="0.25">
      <c r="A8" s="38" t="s">
        <v>21</v>
      </c>
      <c r="B8" s="20"/>
      <c r="C8" s="20"/>
      <c r="D8" s="20"/>
      <c r="E8" s="20"/>
      <c r="F8" s="20"/>
      <c r="G8" s="36"/>
    </row>
    <row r="9" spans="1:9" ht="12.95" customHeight="1" thickBot="1" x14ac:dyDescent="0.3">
      <c r="A9" s="39" t="s">
        <v>17</v>
      </c>
      <c r="B9" s="40"/>
      <c r="C9" s="40"/>
      <c r="D9" s="40"/>
      <c r="E9" s="40"/>
      <c r="F9" s="40"/>
      <c r="G9" s="41"/>
    </row>
    <row r="10" spans="1:9" ht="15.75" thickBot="1" x14ac:dyDescent="0.3"/>
    <row r="11" spans="1:9" x14ac:dyDescent="0.25">
      <c r="A11" s="22" t="s">
        <v>55</v>
      </c>
      <c r="B11" s="23"/>
      <c r="C11" s="23"/>
      <c r="D11" s="23"/>
      <c r="E11" s="23"/>
      <c r="F11" s="23"/>
      <c r="G11" s="24"/>
    </row>
    <row r="12" spans="1:9" ht="24" customHeight="1" thickBot="1" x14ac:dyDescent="0.3">
      <c r="A12" s="25"/>
      <c r="B12" s="26"/>
      <c r="C12" s="26"/>
      <c r="D12" s="26"/>
      <c r="E12" s="26"/>
      <c r="F12" s="26"/>
      <c r="G12" s="27"/>
    </row>
    <row r="13" spans="1:9" ht="21.95" customHeight="1" thickBot="1" x14ac:dyDescent="0.35">
      <c r="A13" s="42" t="s">
        <v>0</v>
      </c>
      <c r="B13" s="43" t="s">
        <v>11</v>
      </c>
      <c r="C13" s="4" t="s">
        <v>12</v>
      </c>
      <c r="D13" s="28" t="s">
        <v>22</v>
      </c>
      <c r="E13" s="29"/>
      <c r="F13" s="28" t="s">
        <v>23</v>
      </c>
      <c r="G13" s="29"/>
      <c r="H13" s="47"/>
      <c r="I13" s="47"/>
    </row>
    <row r="14" spans="1:9" ht="21.95" customHeight="1" x14ac:dyDescent="0.25">
      <c r="A14" s="17" t="s">
        <v>1</v>
      </c>
      <c r="B14" s="5">
        <v>1</v>
      </c>
      <c r="C14" s="5">
        <v>21</v>
      </c>
      <c r="D14" s="5">
        <v>21</v>
      </c>
      <c r="E14" s="14">
        <f>D14*100/C14</f>
        <v>100</v>
      </c>
      <c r="F14" s="5">
        <f>C14-D14</f>
        <v>0</v>
      </c>
      <c r="G14" s="11">
        <f>F14*100/C14</f>
        <v>0</v>
      </c>
      <c r="H14" s="47"/>
      <c r="I14" s="54"/>
    </row>
    <row r="15" spans="1:9" ht="21.95" customHeight="1" x14ac:dyDescent="0.25">
      <c r="A15" s="2" t="s">
        <v>41</v>
      </c>
      <c r="B15" s="9">
        <v>1</v>
      </c>
      <c r="C15" s="5">
        <v>21</v>
      </c>
      <c r="D15" s="9">
        <v>19</v>
      </c>
      <c r="E15" s="14">
        <f t="shared" ref="E15:E26" si="0">D15*100/C15</f>
        <v>90.476190476190482</v>
      </c>
      <c r="F15" s="5">
        <f t="shared" ref="F15:F26" si="1">C15-D15</f>
        <v>2</v>
      </c>
      <c r="G15" s="11">
        <f t="shared" ref="G15:G26" si="2">F15*100/C15</f>
        <v>9.5238095238095237</v>
      </c>
      <c r="H15" s="47"/>
      <c r="I15" s="54"/>
    </row>
    <row r="16" spans="1:9" ht="21.95" customHeight="1" x14ac:dyDescent="0.25">
      <c r="A16" s="1" t="s">
        <v>26</v>
      </c>
      <c r="B16" s="9">
        <v>1</v>
      </c>
      <c r="C16" s="5">
        <v>21</v>
      </c>
      <c r="D16" s="9">
        <v>21</v>
      </c>
      <c r="E16" s="13">
        <f t="shared" si="0"/>
        <v>100</v>
      </c>
      <c r="F16" s="5">
        <f t="shared" si="1"/>
        <v>0</v>
      </c>
      <c r="G16" s="16">
        <f t="shared" si="2"/>
        <v>0</v>
      </c>
      <c r="H16" s="47"/>
      <c r="I16" s="54"/>
    </row>
    <row r="17" spans="1:9" ht="21.95" customHeight="1" x14ac:dyDescent="0.25">
      <c r="A17" s="8" t="s">
        <v>25</v>
      </c>
      <c r="B17" s="5">
        <v>1</v>
      </c>
      <c r="C17" s="5">
        <v>21</v>
      </c>
      <c r="D17" s="5">
        <v>19</v>
      </c>
      <c r="E17" s="14">
        <f t="shared" si="0"/>
        <v>90.476190476190482</v>
      </c>
      <c r="F17" s="5">
        <f t="shared" si="1"/>
        <v>2</v>
      </c>
      <c r="G17" s="11">
        <f t="shared" si="2"/>
        <v>9.5238095238095237</v>
      </c>
      <c r="H17" s="47"/>
      <c r="I17" s="54"/>
    </row>
    <row r="18" spans="1:9" ht="21.95" customHeight="1" x14ac:dyDescent="0.25">
      <c r="A18" s="2" t="s">
        <v>42</v>
      </c>
      <c r="B18" s="9">
        <v>1</v>
      </c>
      <c r="C18" s="5">
        <v>21</v>
      </c>
      <c r="D18" s="9">
        <v>19</v>
      </c>
      <c r="E18" s="14">
        <f t="shared" si="0"/>
        <v>90.476190476190482</v>
      </c>
      <c r="F18" s="5">
        <f t="shared" si="1"/>
        <v>2</v>
      </c>
      <c r="G18" s="11">
        <f t="shared" si="2"/>
        <v>9.5238095238095237</v>
      </c>
      <c r="H18" s="47"/>
      <c r="I18" s="54"/>
    </row>
    <row r="19" spans="1:9" ht="21.95" customHeight="1" x14ac:dyDescent="0.25">
      <c r="A19" s="2" t="s">
        <v>4</v>
      </c>
      <c r="B19" s="9">
        <v>1</v>
      </c>
      <c r="C19" s="5">
        <v>21</v>
      </c>
      <c r="D19" s="9">
        <v>15</v>
      </c>
      <c r="E19" s="14">
        <f t="shared" si="0"/>
        <v>71.428571428571431</v>
      </c>
      <c r="F19" s="5">
        <f t="shared" si="1"/>
        <v>6</v>
      </c>
      <c r="G19" s="11">
        <f t="shared" si="2"/>
        <v>28.571428571428573</v>
      </c>
      <c r="H19" s="47"/>
      <c r="I19" s="54"/>
    </row>
    <row r="20" spans="1:9" ht="21.95" customHeight="1" x14ac:dyDescent="0.25">
      <c r="A20" s="2" t="s">
        <v>5</v>
      </c>
      <c r="B20" s="9">
        <v>1</v>
      </c>
      <c r="C20" s="5">
        <v>21</v>
      </c>
      <c r="D20" s="9">
        <v>19</v>
      </c>
      <c r="E20" s="14">
        <f t="shared" si="0"/>
        <v>90.476190476190482</v>
      </c>
      <c r="F20" s="5">
        <f t="shared" si="1"/>
        <v>2</v>
      </c>
      <c r="G20" s="11">
        <f t="shared" si="2"/>
        <v>9.5238095238095237</v>
      </c>
      <c r="H20" s="47"/>
      <c r="I20" s="54"/>
    </row>
    <row r="21" spans="1:9" ht="21.95" customHeight="1" x14ac:dyDescent="0.25">
      <c r="A21" s="2" t="s">
        <v>10</v>
      </c>
      <c r="B21" s="9">
        <v>1</v>
      </c>
      <c r="C21" s="5">
        <v>21</v>
      </c>
      <c r="D21" s="9">
        <v>19</v>
      </c>
      <c r="E21" s="14">
        <f t="shared" si="0"/>
        <v>90.476190476190482</v>
      </c>
      <c r="F21" s="5">
        <f t="shared" si="1"/>
        <v>2</v>
      </c>
      <c r="G21" s="11">
        <f t="shared" si="2"/>
        <v>9.5238095238095237</v>
      </c>
      <c r="H21" s="47"/>
      <c r="I21" s="54"/>
    </row>
    <row r="22" spans="1:9" ht="21.95" customHeight="1" x14ac:dyDescent="0.25">
      <c r="A22" s="2" t="s">
        <v>6</v>
      </c>
      <c r="B22" s="9">
        <v>1</v>
      </c>
      <c r="C22" s="5">
        <v>21</v>
      </c>
      <c r="D22" s="9">
        <v>18</v>
      </c>
      <c r="E22" s="14">
        <f t="shared" si="0"/>
        <v>85.714285714285708</v>
      </c>
      <c r="F22" s="5">
        <f t="shared" si="1"/>
        <v>3</v>
      </c>
      <c r="G22" s="11">
        <f t="shared" si="2"/>
        <v>14.285714285714286</v>
      </c>
      <c r="H22" s="47"/>
      <c r="I22" s="54"/>
    </row>
    <row r="23" spans="1:9" ht="21.95" customHeight="1" x14ac:dyDescent="0.25">
      <c r="A23" s="2" t="s">
        <v>7</v>
      </c>
      <c r="B23" s="9">
        <v>1</v>
      </c>
      <c r="C23" s="5">
        <v>21</v>
      </c>
      <c r="D23" s="9">
        <f>20</f>
        <v>20</v>
      </c>
      <c r="E23" s="14">
        <f t="shared" si="0"/>
        <v>95.238095238095241</v>
      </c>
      <c r="F23" s="5">
        <f t="shared" si="1"/>
        <v>1</v>
      </c>
      <c r="G23" s="11">
        <f t="shared" si="2"/>
        <v>4.7619047619047619</v>
      </c>
      <c r="H23" s="47"/>
      <c r="I23" s="54"/>
    </row>
    <row r="24" spans="1:9" ht="21.95" customHeight="1" x14ac:dyDescent="0.25">
      <c r="A24" s="2" t="s">
        <v>8</v>
      </c>
      <c r="B24" s="9">
        <v>2</v>
      </c>
      <c r="C24" s="5">
        <v>42</v>
      </c>
      <c r="D24" s="9">
        <f>21+16</f>
        <v>37</v>
      </c>
      <c r="E24" s="14">
        <f t="shared" si="0"/>
        <v>88.095238095238102</v>
      </c>
      <c r="F24" s="5">
        <f t="shared" si="1"/>
        <v>5</v>
      </c>
      <c r="G24" s="11">
        <f t="shared" si="2"/>
        <v>11.904761904761905</v>
      </c>
      <c r="H24" s="47"/>
      <c r="I24" s="54"/>
    </row>
    <row r="25" spans="1:9" ht="21.95" customHeight="1" x14ac:dyDescent="0.25">
      <c r="A25" s="2" t="s">
        <v>43</v>
      </c>
      <c r="B25" s="9">
        <v>1</v>
      </c>
      <c r="C25" s="5">
        <v>21</v>
      </c>
      <c r="D25" s="9">
        <v>17</v>
      </c>
      <c r="E25" s="14">
        <f t="shared" si="0"/>
        <v>80.952380952380949</v>
      </c>
      <c r="F25" s="5">
        <f t="shared" si="1"/>
        <v>4</v>
      </c>
      <c r="G25" s="11">
        <f t="shared" si="2"/>
        <v>19.047619047619047</v>
      </c>
      <c r="H25" s="47"/>
      <c r="I25" s="54"/>
    </row>
    <row r="26" spans="1:9" ht="21.95" customHeight="1" thickBot="1" x14ac:dyDescent="0.3">
      <c r="A26" s="3" t="s">
        <v>9</v>
      </c>
      <c r="B26" s="10">
        <v>1</v>
      </c>
      <c r="C26" s="5">
        <v>21</v>
      </c>
      <c r="D26" s="10">
        <v>17</v>
      </c>
      <c r="E26" s="15">
        <f t="shared" si="0"/>
        <v>80.952380952380949</v>
      </c>
      <c r="F26" s="5">
        <f t="shared" si="1"/>
        <v>4</v>
      </c>
      <c r="G26" s="12">
        <f t="shared" si="2"/>
        <v>19.047619047619047</v>
      </c>
      <c r="H26" s="47"/>
      <c r="I26" s="54"/>
    </row>
    <row r="27" spans="1:9" ht="15.75" thickBot="1" x14ac:dyDescent="0.3"/>
    <row r="28" spans="1:9" x14ac:dyDescent="0.25">
      <c r="A28" s="22" t="s">
        <v>56</v>
      </c>
      <c r="B28" s="23"/>
      <c r="C28" s="23"/>
      <c r="D28" s="23"/>
      <c r="E28" s="23"/>
      <c r="F28" s="23"/>
      <c r="G28" s="24"/>
    </row>
    <row r="29" spans="1:9" ht="24" customHeight="1" thickBot="1" x14ac:dyDescent="0.3">
      <c r="A29" s="25"/>
      <c r="B29" s="26"/>
      <c r="C29" s="26"/>
      <c r="D29" s="26"/>
      <c r="E29" s="26"/>
      <c r="F29" s="26"/>
      <c r="G29" s="27"/>
    </row>
    <row r="30" spans="1:9" ht="21.95" customHeight="1" thickBot="1" x14ac:dyDescent="0.35">
      <c r="A30" s="42" t="s">
        <v>0</v>
      </c>
      <c r="B30" s="43" t="s">
        <v>11</v>
      </c>
      <c r="C30" s="4" t="s">
        <v>12</v>
      </c>
      <c r="D30" s="28" t="s">
        <v>22</v>
      </c>
      <c r="E30" s="29"/>
      <c r="F30" s="28" t="s">
        <v>23</v>
      </c>
      <c r="G30" s="29"/>
      <c r="H30" s="47"/>
      <c r="I30" s="47"/>
    </row>
    <row r="31" spans="1:9" ht="21.95" customHeight="1" x14ac:dyDescent="0.25">
      <c r="A31" s="17" t="s">
        <v>1</v>
      </c>
      <c r="B31" s="5">
        <v>1</v>
      </c>
      <c r="C31" s="5">
        <v>20</v>
      </c>
      <c r="D31" s="5">
        <v>20</v>
      </c>
      <c r="E31" s="14">
        <f>D31*100/C31</f>
        <v>100</v>
      </c>
      <c r="F31" s="5">
        <f>C31-D31</f>
        <v>0</v>
      </c>
      <c r="G31" s="11">
        <f>F31*100/C31</f>
        <v>0</v>
      </c>
      <c r="H31" s="47"/>
      <c r="I31" s="54"/>
    </row>
    <row r="32" spans="1:9" ht="21.95" customHeight="1" x14ac:dyDescent="0.25">
      <c r="A32" s="2" t="s">
        <v>41</v>
      </c>
      <c r="B32" s="9">
        <v>1</v>
      </c>
      <c r="C32" s="5">
        <v>20</v>
      </c>
      <c r="D32" s="5">
        <v>15</v>
      </c>
      <c r="E32" s="14">
        <f t="shared" ref="E32:E43" si="3">D32*100/C32</f>
        <v>75</v>
      </c>
      <c r="F32" s="5">
        <f t="shared" ref="F32:F43" si="4">C32-D32</f>
        <v>5</v>
      </c>
      <c r="G32" s="11">
        <f t="shared" ref="G32:G43" si="5">F32*100/C32</f>
        <v>25</v>
      </c>
      <c r="H32" s="47"/>
      <c r="I32" s="54"/>
    </row>
    <row r="33" spans="1:9" ht="21.95" customHeight="1" x14ac:dyDescent="0.25">
      <c r="A33" s="1" t="s">
        <v>26</v>
      </c>
      <c r="B33" s="9">
        <v>1</v>
      </c>
      <c r="C33" s="5">
        <v>20</v>
      </c>
      <c r="D33" s="5">
        <v>20</v>
      </c>
      <c r="E33" s="13">
        <f t="shared" si="3"/>
        <v>100</v>
      </c>
      <c r="F33" s="5">
        <f t="shared" si="4"/>
        <v>0</v>
      </c>
      <c r="G33" s="16">
        <f t="shared" si="5"/>
        <v>0</v>
      </c>
      <c r="H33" s="47"/>
      <c r="I33" s="54"/>
    </row>
    <row r="34" spans="1:9" ht="21.95" customHeight="1" x14ac:dyDescent="0.25">
      <c r="A34" s="8" t="s">
        <v>25</v>
      </c>
      <c r="B34" s="5">
        <v>1</v>
      </c>
      <c r="C34" s="5">
        <v>20</v>
      </c>
      <c r="D34" s="5">
        <v>20</v>
      </c>
      <c r="E34" s="14">
        <f t="shared" si="3"/>
        <v>100</v>
      </c>
      <c r="F34" s="5">
        <f t="shared" si="4"/>
        <v>0</v>
      </c>
      <c r="G34" s="11">
        <f t="shared" si="5"/>
        <v>0</v>
      </c>
      <c r="H34" s="47"/>
      <c r="I34" s="54"/>
    </row>
    <row r="35" spans="1:9" ht="21.95" customHeight="1" x14ac:dyDescent="0.25">
      <c r="A35" s="2" t="s">
        <v>42</v>
      </c>
      <c r="B35" s="9">
        <v>1</v>
      </c>
      <c r="C35" s="5">
        <v>20</v>
      </c>
      <c r="D35" s="5">
        <v>18</v>
      </c>
      <c r="E35" s="14">
        <f t="shared" si="3"/>
        <v>90</v>
      </c>
      <c r="F35" s="5">
        <f t="shared" si="4"/>
        <v>2</v>
      </c>
      <c r="G35" s="11">
        <f t="shared" si="5"/>
        <v>10</v>
      </c>
      <c r="H35" s="47"/>
      <c r="I35" s="54"/>
    </row>
    <row r="36" spans="1:9" ht="21.95" customHeight="1" x14ac:dyDescent="0.25">
      <c r="A36" s="2" t="s">
        <v>4</v>
      </c>
      <c r="B36" s="9">
        <v>1</v>
      </c>
      <c r="C36" s="5">
        <v>20</v>
      </c>
      <c r="D36" s="5">
        <v>17</v>
      </c>
      <c r="E36" s="14">
        <f t="shared" si="3"/>
        <v>85</v>
      </c>
      <c r="F36" s="5">
        <f t="shared" si="4"/>
        <v>3</v>
      </c>
      <c r="G36" s="11">
        <f t="shared" si="5"/>
        <v>15</v>
      </c>
      <c r="H36" s="47"/>
      <c r="I36" s="54"/>
    </row>
    <row r="37" spans="1:9" ht="21.95" customHeight="1" x14ac:dyDescent="0.25">
      <c r="A37" s="2" t="s">
        <v>5</v>
      </c>
      <c r="B37" s="9">
        <v>1</v>
      </c>
      <c r="C37" s="5">
        <v>20</v>
      </c>
      <c r="D37" s="5">
        <v>20</v>
      </c>
      <c r="E37" s="14">
        <f t="shared" si="3"/>
        <v>100</v>
      </c>
      <c r="F37" s="5">
        <f t="shared" si="4"/>
        <v>0</v>
      </c>
      <c r="G37" s="11">
        <f t="shared" si="5"/>
        <v>0</v>
      </c>
      <c r="H37" s="47"/>
      <c r="I37" s="54"/>
    </row>
    <row r="38" spans="1:9" ht="21.95" customHeight="1" x14ac:dyDescent="0.25">
      <c r="A38" s="2" t="s">
        <v>10</v>
      </c>
      <c r="B38" s="9">
        <v>1</v>
      </c>
      <c r="C38" s="5">
        <v>20</v>
      </c>
      <c r="D38" s="5">
        <v>20</v>
      </c>
      <c r="E38" s="14">
        <f t="shared" si="3"/>
        <v>100</v>
      </c>
      <c r="F38" s="5">
        <f t="shared" si="4"/>
        <v>0</v>
      </c>
      <c r="G38" s="11">
        <f t="shared" si="5"/>
        <v>0</v>
      </c>
      <c r="H38" s="47"/>
      <c r="I38" s="54"/>
    </row>
    <row r="39" spans="1:9" ht="21.95" customHeight="1" x14ac:dyDescent="0.25">
      <c r="A39" s="2" t="s">
        <v>6</v>
      </c>
      <c r="B39" s="9">
        <v>1</v>
      </c>
      <c r="C39" s="5">
        <v>20</v>
      </c>
      <c r="D39" s="5">
        <v>20</v>
      </c>
      <c r="E39" s="14">
        <f t="shared" si="3"/>
        <v>100</v>
      </c>
      <c r="F39" s="5">
        <f t="shared" si="4"/>
        <v>0</v>
      </c>
      <c r="G39" s="11">
        <f t="shared" si="5"/>
        <v>0</v>
      </c>
      <c r="H39" s="47"/>
      <c r="I39" s="54"/>
    </row>
    <row r="40" spans="1:9" ht="21.95" customHeight="1" x14ac:dyDescent="0.25">
      <c r="A40" s="2" t="s">
        <v>7</v>
      </c>
      <c r="B40" s="9">
        <v>1</v>
      </c>
      <c r="C40" s="5">
        <v>20</v>
      </c>
      <c r="D40" s="5">
        <v>15</v>
      </c>
      <c r="E40" s="14">
        <f t="shared" si="3"/>
        <v>75</v>
      </c>
      <c r="F40" s="5">
        <f t="shared" si="4"/>
        <v>5</v>
      </c>
      <c r="G40" s="11">
        <f t="shared" si="5"/>
        <v>25</v>
      </c>
      <c r="H40" s="47"/>
      <c r="I40" s="54"/>
    </row>
    <row r="41" spans="1:9" ht="21.95" customHeight="1" x14ac:dyDescent="0.25">
      <c r="A41" s="2" t="s">
        <v>8</v>
      </c>
      <c r="B41" s="9">
        <v>2</v>
      </c>
      <c r="C41" s="5">
        <v>40</v>
      </c>
      <c r="D41" s="5">
        <f>18+18</f>
        <v>36</v>
      </c>
      <c r="E41" s="14">
        <f t="shared" si="3"/>
        <v>90</v>
      </c>
      <c r="F41" s="5">
        <f t="shared" si="4"/>
        <v>4</v>
      </c>
      <c r="G41" s="11">
        <f t="shared" si="5"/>
        <v>10</v>
      </c>
      <c r="H41" s="47"/>
      <c r="I41" s="54"/>
    </row>
    <row r="42" spans="1:9" ht="21.95" customHeight="1" x14ac:dyDescent="0.25">
      <c r="A42" s="2" t="s">
        <v>43</v>
      </c>
      <c r="B42" s="9">
        <v>1</v>
      </c>
      <c r="C42" s="5">
        <v>20</v>
      </c>
      <c r="D42" s="5">
        <v>20</v>
      </c>
      <c r="E42" s="14">
        <f t="shared" si="3"/>
        <v>100</v>
      </c>
      <c r="F42" s="5">
        <f t="shared" si="4"/>
        <v>0</v>
      </c>
      <c r="G42" s="11">
        <f t="shared" si="5"/>
        <v>0</v>
      </c>
      <c r="H42" s="47"/>
      <c r="I42" s="54"/>
    </row>
    <row r="43" spans="1:9" ht="21.95" customHeight="1" thickBot="1" x14ac:dyDescent="0.3">
      <c r="A43" s="3" t="s">
        <v>9</v>
      </c>
      <c r="B43" s="10">
        <v>1</v>
      </c>
      <c r="C43" s="5">
        <v>20</v>
      </c>
      <c r="D43" s="5">
        <v>13</v>
      </c>
      <c r="E43" s="15">
        <f t="shared" si="3"/>
        <v>65</v>
      </c>
      <c r="F43" s="5">
        <f t="shared" si="4"/>
        <v>7</v>
      </c>
      <c r="G43" s="12">
        <f t="shared" si="5"/>
        <v>35</v>
      </c>
      <c r="H43" s="47"/>
      <c r="I43" s="54"/>
    </row>
    <row r="44" spans="1:9" ht="15.75" thickBot="1" x14ac:dyDescent="0.3"/>
    <row r="45" spans="1:9" x14ac:dyDescent="0.25">
      <c r="A45" s="22" t="s">
        <v>57</v>
      </c>
      <c r="B45" s="23"/>
      <c r="C45" s="23"/>
      <c r="D45" s="23"/>
      <c r="E45" s="23"/>
      <c r="F45" s="23"/>
      <c r="G45" s="24"/>
    </row>
    <row r="46" spans="1:9" ht="24" customHeight="1" thickBot="1" x14ac:dyDescent="0.3">
      <c r="A46" s="25"/>
      <c r="B46" s="26"/>
      <c r="C46" s="26"/>
      <c r="D46" s="26"/>
      <c r="E46" s="26"/>
      <c r="F46" s="26"/>
      <c r="G46" s="27"/>
    </row>
    <row r="47" spans="1:9" ht="21.95" customHeight="1" thickBot="1" x14ac:dyDescent="0.35">
      <c r="A47" s="42" t="s">
        <v>0</v>
      </c>
      <c r="B47" s="43" t="s">
        <v>11</v>
      </c>
      <c r="C47" s="4" t="s">
        <v>12</v>
      </c>
      <c r="D47" s="28" t="s">
        <v>22</v>
      </c>
      <c r="E47" s="29"/>
      <c r="F47" s="28" t="s">
        <v>23</v>
      </c>
      <c r="G47" s="29"/>
      <c r="H47" s="47"/>
      <c r="I47" s="47"/>
    </row>
    <row r="48" spans="1:9" ht="21.95" customHeight="1" x14ac:dyDescent="0.25">
      <c r="A48" s="17" t="s">
        <v>1</v>
      </c>
      <c r="B48" s="5">
        <v>1</v>
      </c>
      <c r="C48" s="5">
        <v>23</v>
      </c>
      <c r="D48" s="5">
        <v>23</v>
      </c>
      <c r="E48" s="14">
        <f>D48*100/C48</f>
        <v>100</v>
      </c>
      <c r="F48" s="5">
        <f>C48-D48</f>
        <v>0</v>
      </c>
      <c r="G48" s="11">
        <f>F48*100/C48</f>
        <v>0</v>
      </c>
      <c r="H48" s="47"/>
      <c r="I48" s="54"/>
    </row>
    <row r="49" spans="1:9" ht="21.95" customHeight="1" x14ac:dyDescent="0.25">
      <c r="A49" s="2" t="s">
        <v>41</v>
      </c>
      <c r="B49" s="9">
        <v>1</v>
      </c>
      <c r="C49" s="5">
        <v>23</v>
      </c>
      <c r="D49" s="5">
        <v>23</v>
      </c>
      <c r="E49" s="14">
        <f t="shared" ref="E49:E60" si="6">D49*100/C49</f>
        <v>100</v>
      </c>
      <c r="F49" s="5">
        <f t="shared" ref="F49:F60" si="7">C49-D49</f>
        <v>0</v>
      </c>
      <c r="G49" s="11">
        <f t="shared" ref="G49:G60" si="8">F49*100/C49</f>
        <v>0</v>
      </c>
      <c r="H49" s="47"/>
      <c r="I49" s="54"/>
    </row>
    <row r="50" spans="1:9" ht="21.95" customHeight="1" x14ac:dyDescent="0.25">
      <c r="A50" s="1" t="s">
        <v>26</v>
      </c>
      <c r="B50" s="9">
        <v>1</v>
      </c>
      <c r="C50" s="5">
        <v>23</v>
      </c>
      <c r="D50" s="5">
        <v>23</v>
      </c>
      <c r="E50" s="13">
        <f t="shared" si="6"/>
        <v>100</v>
      </c>
      <c r="F50" s="5">
        <f t="shared" si="7"/>
        <v>0</v>
      </c>
      <c r="G50" s="16">
        <f t="shared" si="8"/>
        <v>0</v>
      </c>
      <c r="H50" s="47"/>
      <c r="I50" s="54"/>
    </row>
    <row r="51" spans="1:9" ht="21.95" customHeight="1" x14ac:dyDescent="0.25">
      <c r="A51" s="8" t="s">
        <v>25</v>
      </c>
      <c r="B51" s="5">
        <v>1</v>
      </c>
      <c r="C51" s="5">
        <v>23</v>
      </c>
      <c r="D51" s="5">
        <v>23</v>
      </c>
      <c r="E51" s="14">
        <f t="shared" si="6"/>
        <v>100</v>
      </c>
      <c r="F51" s="5">
        <f t="shared" si="7"/>
        <v>0</v>
      </c>
      <c r="G51" s="11">
        <f t="shared" si="8"/>
        <v>0</v>
      </c>
      <c r="H51" s="47"/>
      <c r="I51" s="54"/>
    </row>
    <row r="52" spans="1:9" ht="21.95" customHeight="1" x14ac:dyDescent="0.25">
      <c r="A52" s="2" t="s">
        <v>42</v>
      </c>
      <c r="B52" s="9">
        <v>1</v>
      </c>
      <c r="C52" s="5">
        <v>23</v>
      </c>
      <c r="D52" s="5">
        <v>23</v>
      </c>
      <c r="E52" s="14">
        <f t="shared" si="6"/>
        <v>100</v>
      </c>
      <c r="F52" s="5">
        <f t="shared" si="7"/>
        <v>0</v>
      </c>
      <c r="G52" s="11">
        <f t="shared" si="8"/>
        <v>0</v>
      </c>
      <c r="H52" s="47"/>
      <c r="I52" s="54"/>
    </row>
    <row r="53" spans="1:9" ht="21.95" customHeight="1" x14ac:dyDescent="0.25">
      <c r="A53" s="2" t="s">
        <v>4</v>
      </c>
      <c r="B53" s="9">
        <v>1</v>
      </c>
      <c r="C53" s="5">
        <v>23</v>
      </c>
      <c r="D53" s="5">
        <v>16</v>
      </c>
      <c r="E53" s="14">
        <f t="shared" si="6"/>
        <v>69.565217391304344</v>
      </c>
      <c r="F53" s="5">
        <f t="shared" si="7"/>
        <v>7</v>
      </c>
      <c r="G53" s="11">
        <f t="shared" si="8"/>
        <v>30.434782608695652</v>
      </c>
      <c r="H53" s="47"/>
      <c r="I53" s="54"/>
    </row>
    <row r="54" spans="1:9" ht="21.95" customHeight="1" x14ac:dyDescent="0.25">
      <c r="A54" s="2" t="s">
        <v>5</v>
      </c>
      <c r="B54" s="9">
        <v>1</v>
      </c>
      <c r="C54" s="5">
        <v>23</v>
      </c>
      <c r="D54" s="5">
        <v>20</v>
      </c>
      <c r="E54" s="14">
        <f t="shared" si="6"/>
        <v>86.956521739130437</v>
      </c>
      <c r="F54" s="5">
        <f t="shared" si="7"/>
        <v>3</v>
      </c>
      <c r="G54" s="11">
        <f t="shared" si="8"/>
        <v>13.043478260869565</v>
      </c>
      <c r="H54" s="47"/>
      <c r="I54" s="54"/>
    </row>
    <row r="55" spans="1:9" ht="21.95" customHeight="1" x14ac:dyDescent="0.25">
      <c r="A55" s="2" t="s">
        <v>10</v>
      </c>
      <c r="B55" s="9">
        <v>1</v>
      </c>
      <c r="C55" s="5">
        <v>23</v>
      </c>
      <c r="D55" s="5">
        <v>22</v>
      </c>
      <c r="E55" s="14">
        <f t="shared" si="6"/>
        <v>95.652173913043484</v>
      </c>
      <c r="F55" s="5">
        <f t="shared" si="7"/>
        <v>1</v>
      </c>
      <c r="G55" s="11">
        <f t="shared" si="8"/>
        <v>4.3478260869565215</v>
      </c>
      <c r="H55" s="47"/>
      <c r="I55" s="54"/>
    </row>
    <row r="56" spans="1:9" ht="21.95" customHeight="1" x14ac:dyDescent="0.25">
      <c r="A56" s="2" t="s">
        <v>6</v>
      </c>
      <c r="B56" s="9">
        <v>1</v>
      </c>
      <c r="C56" s="5">
        <v>23</v>
      </c>
      <c r="D56" s="5">
        <v>22</v>
      </c>
      <c r="E56" s="14">
        <f t="shared" si="6"/>
        <v>95.652173913043484</v>
      </c>
      <c r="F56" s="5">
        <f t="shared" si="7"/>
        <v>1</v>
      </c>
      <c r="G56" s="11">
        <f t="shared" si="8"/>
        <v>4.3478260869565215</v>
      </c>
      <c r="H56" s="47"/>
      <c r="I56" s="54"/>
    </row>
    <row r="57" spans="1:9" ht="21.95" customHeight="1" x14ac:dyDescent="0.25">
      <c r="A57" s="2" t="s">
        <v>7</v>
      </c>
      <c r="B57" s="9">
        <v>1</v>
      </c>
      <c r="C57" s="5">
        <v>23</v>
      </c>
      <c r="D57" s="5">
        <v>21</v>
      </c>
      <c r="E57" s="14">
        <f t="shared" si="6"/>
        <v>91.304347826086953</v>
      </c>
      <c r="F57" s="5">
        <f t="shared" si="7"/>
        <v>2</v>
      </c>
      <c r="G57" s="11">
        <f t="shared" si="8"/>
        <v>8.695652173913043</v>
      </c>
      <c r="H57" s="47"/>
      <c r="I57" s="54"/>
    </row>
    <row r="58" spans="1:9" ht="21.95" customHeight="1" x14ac:dyDescent="0.25">
      <c r="A58" s="2" t="s">
        <v>8</v>
      </c>
      <c r="B58" s="9">
        <v>2</v>
      </c>
      <c r="C58" s="5">
        <v>46</v>
      </c>
      <c r="D58" s="5">
        <f>19+19</f>
        <v>38</v>
      </c>
      <c r="E58" s="14">
        <f t="shared" si="6"/>
        <v>82.608695652173907</v>
      </c>
      <c r="F58" s="5">
        <f t="shared" si="7"/>
        <v>8</v>
      </c>
      <c r="G58" s="11">
        <f t="shared" si="8"/>
        <v>17.391304347826086</v>
      </c>
      <c r="H58" s="47"/>
      <c r="I58" s="54"/>
    </row>
    <row r="59" spans="1:9" ht="21.95" customHeight="1" x14ac:dyDescent="0.25">
      <c r="A59" s="2" t="s">
        <v>43</v>
      </c>
      <c r="B59" s="9">
        <v>1</v>
      </c>
      <c r="C59" s="5">
        <v>23</v>
      </c>
      <c r="D59" s="5">
        <v>23</v>
      </c>
      <c r="E59" s="14">
        <f t="shared" si="6"/>
        <v>100</v>
      </c>
      <c r="F59" s="5">
        <f t="shared" si="7"/>
        <v>0</v>
      </c>
      <c r="G59" s="11">
        <f t="shared" si="8"/>
        <v>0</v>
      </c>
      <c r="H59" s="47"/>
      <c r="I59" s="54"/>
    </row>
    <row r="60" spans="1:9" ht="21.95" customHeight="1" thickBot="1" x14ac:dyDescent="0.3">
      <c r="A60" s="3" t="s">
        <v>9</v>
      </c>
      <c r="B60" s="10">
        <v>1</v>
      </c>
      <c r="C60" s="5">
        <v>23</v>
      </c>
      <c r="D60" s="5">
        <v>22</v>
      </c>
      <c r="E60" s="15">
        <f t="shared" si="6"/>
        <v>95.652173913043484</v>
      </c>
      <c r="F60" s="5">
        <f t="shared" si="7"/>
        <v>1</v>
      </c>
      <c r="G60" s="12">
        <f t="shared" si="8"/>
        <v>4.3478260869565215</v>
      </c>
      <c r="H60" s="47"/>
      <c r="I60" s="54"/>
    </row>
    <row r="61" spans="1:9" ht="15.75" thickBot="1" x14ac:dyDescent="0.3"/>
    <row r="62" spans="1:9" x14ac:dyDescent="0.25">
      <c r="A62" s="22" t="s">
        <v>58</v>
      </c>
      <c r="B62" s="23"/>
      <c r="C62" s="23"/>
      <c r="D62" s="23"/>
      <c r="E62" s="23"/>
      <c r="F62" s="23"/>
      <c r="G62" s="24"/>
    </row>
    <row r="63" spans="1:9" ht="24" customHeight="1" thickBot="1" x14ac:dyDescent="0.3">
      <c r="A63" s="25"/>
      <c r="B63" s="26"/>
      <c r="C63" s="26"/>
      <c r="D63" s="26"/>
      <c r="E63" s="26"/>
      <c r="F63" s="26"/>
      <c r="G63" s="27"/>
    </row>
    <row r="64" spans="1:9" ht="21.95" customHeight="1" thickBot="1" x14ac:dyDescent="0.35">
      <c r="A64" s="42" t="s">
        <v>0</v>
      </c>
      <c r="B64" s="43" t="s">
        <v>11</v>
      </c>
      <c r="C64" s="4" t="s">
        <v>12</v>
      </c>
      <c r="D64" s="28" t="s">
        <v>22</v>
      </c>
      <c r="E64" s="29"/>
      <c r="F64" s="28" t="s">
        <v>23</v>
      </c>
      <c r="G64" s="29"/>
      <c r="H64" s="47"/>
      <c r="I64" s="47"/>
    </row>
    <row r="65" spans="1:9" ht="21.95" customHeight="1" x14ac:dyDescent="0.25">
      <c r="A65" s="17" t="s">
        <v>1</v>
      </c>
      <c r="B65" s="5">
        <v>1</v>
      </c>
      <c r="C65" s="5">
        <v>18</v>
      </c>
      <c r="D65" s="5">
        <f>C65-F65</f>
        <v>16</v>
      </c>
      <c r="E65" s="14">
        <f>D65*100/C65</f>
        <v>88.888888888888886</v>
      </c>
      <c r="F65" s="5">
        <v>2</v>
      </c>
      <c r="G65" s="11">
        <f>F65*100/C65</f>
        <v>11.111111111111111</v>
      </c>
      <c r="H65" s="47"/>
      <c r="I65" s="54"/>
    </row>
    <row r="66" spans="1:9" ht="21.95" customHeight="1" x14ac:dyDescent="0.25">
      <c r="A66" s="2" t="s">
        <v>41</v>
      </c>
      <c r="B66" s="9">
        <v>1</v>
      </c>
      <c r="C66" s="5">
        <v>18</v>
      </c>
      <c r="D66" s="5">
        <f t="shared" ref="D66:D77" si="9">C66-F66</f>
        <v>17</v>
      </c>
      <c r="E66" s="14">
        <f t="shared" ref="E66:E77" si="10">D66*100/C66</f>
        <v>94.444444444444443</v>
      </c>
      <c r="F66" s="5">
        <v>1</v>
      </c>
      <c r="G66" s="11">
        <f t="shared" ref="G66:G77" si="11">F66*100/C66</f>
        <v>5.5555555555555554</v>
      </c>
      <c r="H66" s="47"/>
      <c r="I66" s="54"/>
    </row>
    <row r="67" spans="1:9" ht="21.95" customHeight="1" x14ac:dyDescent="0.25">
      <c r="A67" s="1" t="s">
        <v>26</v>
      </c>
      <c r="B67" s="9">
        <v>1</v>
      </c>
      <c r="C67" s="5">
        <v>18</v>
      </c>
      <c r="D67" s="5">
        <f t="shared" si="9"/>
        <v>15</v>
      </c>
      <c r="E67" s="13">
        <f t="shared" si="10"/>
        <v>83.333333333333329</v>
      </c>
      <c r="F67" s="5">
        <v>3</v>
      </c>
      <c r="G67" s="16">
        <f t="shared" si="11"/>
        <v>16.666666666666668</v>
      </c>
      <c r="H67" s="47"/>
      <c r="I67" s="54"/>
    </row>
    <row r="68" spans="1:9" ht="21.95" customHeight="1" x14ac:dyDescent="0.25">
      <c r="A68" s="8" t="s">
        <v>25</v>
      </c>
      <c r="B68" s="5">
        <v>1</v>
      </c>
      <c r="C68" s="5">
        <v>18</v>
      </c>
      <c r="D68" s="5">
        <f t="shared" si="9"/>
        <v>16</v>
      </c>
      <c r="E68" s="14">
        <f t="shared" si="10"/>
        <v>88.888888888888886</v>
      </c>
      <c r="F68" s="5">
        <v>2</v>
      </c>
      <c r="G68" s="11">
        <f t="shared" si="11"/>
        <v>11.111111111111111</v>
      </c>
      <c r="H68" s="47"/>
      <c r="I68" s="54"/>
    </row>
    <row r="69" spans="1:9" ht="21.95" customHeight="1" x14ac:dyDescent="0.25">
      <c r="A69" s="2" t="s">
        <v>42</v>
      </c>
      <c r="B69" s="9">
        <v>1</v>
      </c>
      <c r="C69" s="5">
        <v>18</v>
      </c>
      <c r="D69" s="5">
        <f t="shared" si="9"/>
        <v>14</v>
      </c>
      <c r="E69" s="14">
        <f t="shared" si="10"/>
        <v>77.777777777777771</v>
      </c>
      <c r="F69" s="5">
        <v>4</v>
      </c>
      <c r="G69" s="11">
        <f t="shared" si="11"/>
        <v>22.222222222222221</v>
      </c>
      <c r="H69" s="47"/>
      <c r="I69" s="54"/>
    </row>
    <row r="70" spans="1:9" ht="21.95" customHeight="1" x14ac:dyDescent="0.25">
      <c r="A70" s="2" t="s">
        <v>4</v>
      </c>
      <c r="B70" s="9">
        <v>1</v>
      </c>
      <c r="C70" s="5">
        <v>18</v>
      </c>
      <c r="D70" s="5">
        <f t="shared" si="9"/>
        <v>0</v>
      </c>
      <c r="E70" s="14">
        <f t="shared" si="10"/>
        <v>0</v>
      </c>
      <c r="F70" s="5">
        <v>18</v>
      </c>
      <c r="G70" s="11">
        <f t="shared" si="11"/>
        <v>100</v>
      </c>
      <c r="H70" s="47"/>
      <c r="I70" s="54"/>
    </row>
    <row r="71" spans="1:9" ht="21.95" customHeight="1" x14ac:dyDescent="0.25">
      <c r="A71" s="2" t="s">
        <v>5</v>
      </c>
      <c r="B71" s="9">
        <v>1</v>
      </c>
      <c r="C71" s="5">
        <v>18</v>
      </c>
      <c r="D71" s="5">
        <f t="shared" si="9"/>
        <v>13</v>
      </c>
      <c r="E71" s="14">
        <f t="shared" si="10"/>
        <v>72.222222222222229</v>
      </c>
      <c r="F71" s="5">
        <v>5</v>
      </c>
      <c r="G71" s="11">
        <f t="shared" si="11"/>
        <v>27.777777777777779</v>
      </c>
      <c r="H71" s="47"/>
      <c r="I71" s="54"/>
    </row>
    <row r="72" spans="1:9" ht="21.95" customHeight="1" x14ac:dyDescent="0.25">
      <c r="A72" s="2" t="s">
        <v>10</v>
      </c>
      <c r="B72" s="9">
        <v>1</v>
      </c>
      <c r="C72" s="5">
        <v>18</v>
      </c>
      <c r="D72" s="5">
        <f t="shared" si="9"/>
        <v>16</v>
      </c>
      <c r="E72" s="14">
        <f t="shared" si="10"/>
        <v>88.888888888888886</v>
      </c>
      <c r="F72" s="5">
        <v>2</v>
      </c>
      <c r="G72" s="11">
        <f t="shared" si="11"/>
        <v>11.111111111111111</v>
      </c>
      <c r="H72" s="47"/>
      <c r="I72" s="54"/>
    </row>
    <row r="73" spans="1:9" ht="21.95" customHeight="1" x14ac:dyDescent="0.25">
      <c r="A73" s="2" t="s">
        <v>6</v>
      </c>
      <c r="B73" s="9">
        <v>1</v>
      </c>
      <c r="C73" s="5">
        <v>18</v>
      </c>
      <c r="D73" s="5">
        <f t="shared" si="9"/>
        <v>16</v>
      </c>
      <c r="E73" s="14">
        <f t="shared" si="10"/>
        <v>88.888888888888886</v>
      </c>
      <c r="F73" s="5">
        <v>2</v>
      </c>
      <c r="G73" s="11">
        <f t="shared" si="11"/>
        <v>11.111111111111111</v>
      </c>
      <c r="H73" s="47"/>
      <c r="I73" s="54"/>
    </row>
    <row r="74" spans="1:9" ht="21.95" customHeight="1" x14ac:dyDescent="0.25">
      <c r="A74" s="2" t="s">
        <v>7</v>
      </c>
      <c r="B74" s="9">
        <v>1</v>
      </c>
      <c r="C74" s="5">
        <v>18</v>
      </c>
      <c r="D74" s="5">
        <f t="shared" si="9"/>
        <v>16</v>
      </c>
      <c r="E74" s="14">
        <f t="shared" si="10"/>
        <v>88.888888888888886</v>
      </c>
      <c r="F74" s="5">
        <v>2</v>
      </c>
      <c r="G74" s="11">
        <f t="shared" si="11"/>
        <v>11.111111111111111</v>
      </c>
      <c r="H74" s="47"/>
      <c r="I74" s="54"/>
    </row>
    <row r="75" spans="1:9" ht="21.95" customHeight="1" x14ac:dyDescent="0.25">
      <c r="A75" s="2" t="s">
        <v>8</v>
      </c>
      <c r="B75" s="9">
        <v>2</v>
      </c>
      <c r="C75" s="5">
        <v>18</v>
      </c>
      <c r="D75" s="5">
        <f t="shared" si="9"/>
        <v>12</v>
      </c>
      <c r="E75" s="14">
        <f t="shared" si="10"/>
        <v>66.666666666666671</v>
      </c>
      <c r="F75" s="5">
        <f>2+4</f>
        <v>6</v>
      </c>
      <c r="G75" s="11">
        <f t="shared" si="11"/>
        <v>33.333333333333336</v>
      </c>
      <c r="H75" s="47"/>
      <c r="I75" s="54"/>
    </row>
    <row r="76" spans="1:9" ht="21.95" customHeight="1" x14ac:dyDescent="0.25">
      <c r="A76" s="2" t="s">
        <v>43</v>
      </c>
      <c r="B76" s="9">
        <v>1</v>
      </c>
      <c r="C76" s="5">
        <v>18</v>
      </c>
      <c r="D76" s="5">
        <f t="shared" si="9"/>
        <v>15</v>
      </c>
      <c r="E76" s="14">
        <f t="shared" si="10"/>
        <v>83.333333333333329</v>
      </c>
      <c r="F76" s="5">
        <v>3</v>
      </c>
      <c r="G76" s="11">
        <f t="shared" si="11"/>
        <v>16.666666666666668</v>
      </c>
      <c r="H76" s="47"/>
      <c r="I76" s="54"/>
    </row>
    <row r="77" spans="1:9" ht="21.95" customHeight="1" thickBot="1" x14ac:dyDescent="0.3">
      <c r="A77" s="3" t="s">
        <v>9</v>
      </c>
      <c r="B77" s="10">
        <v>1</v>
      </c>
      <c r="C77" s="5">
        <v>18</v>
      </c>
      <c r="D77" s="5">
        <f t="shared" si="9"/>
        <v>9</v>
      </c>
      <c r="E77" s="15">
        <f t="shared" si="10"/>
        <v>50</v>
      </c>
      <c r="F77" s="5">
        <v>9</v>
      </c>
      <c r="G77" s="12">
        <f t="shared" si="11"/>
        <v>50</v>
      </c>
      <c r="H77" s="47"/>
      <c r="I77" s="54"/>
    </row>
    <row r="78" spans="1:9" ht="15.75" thickBot="1" x14ac:dyDescent="0.3"/>
    <row r="79" spans="1:9" x14ac:dyDescent="0.25">
      <c r="A79" s="22" t="s">
        <v>59</v>
      </c>
      <c r="B79" s="23"/>
      <c r="C79" s="23"/>
      <c r="D79" s="23"/>
      <c r="E79" s="23"/>
      <c r="F79" s="23"/>
      <c r="G79" s="24"/>
    </row>
    <row r="80" spans="1:9" ht="24" customHeight="1" thickBot="1" x14ac:dyDescent="0.3">
      <c r="A80" s="25"/>
      <c r="B80" s="26"/>
      <c r="C80" s="26"/>
      <c r="D80" s="26"/>
      <c r="E80" s="26"/>
      <c r="F80" s="26"/>
      <c r="G80" s="27"/>
    </row>
    <row r="81" spans="1:9" ht="21.95" customHeight="1" thickBot="1" x14ac:dyDescent="0.35">
      <c r="A81" s="42" t="s">
        <v>0</v>
      </c>
      <c r="B81" s="43" t="s">
        <v>11</v>
      </c>
      <c r="C81" s="4" t="s">
        <v>12</v>
      </c>
      <c r="D81" s="28" t="s">
        <v>22</v>
      </c>
      <c r="E81" s="29"/>
      <c r="F81" s="28" t="s">
        <v>23</v>
      </c>
      <c r="G81" s="29"/>
      <c r="H81" s="47"/>
      <c r="I81" s="47"/>
    </row>
    <row r="82" spans="1:9" ht="21.95" customHeight="1" x14ac:dyDescent="0.25">
      <c r="A82" s="17" t="s">
        <v>1</v>
      </c>
      <c r="B82" s="5">
        <v>1</v>
      </c>
      <c r="C82" s="5">
        <v>22</v>
      </c>
      <c r="D82" s="5">
        <f>C82-F82</f>
        <v>22</v>
      </c>
      <c r="E82" s="14">
        <f>D82*100/C82</f>
        <v>100</v>
      </c>
      <c r="F82" s="5">
        <v>0</v>
      </c>
      <c r="G82" s="11">
        <f>F82*100/C82</f>
        <v>0</v>
      </c>
      <c r="H82" s="47"/>
      <c r="I82" s="54"/>
    </row>
    <row r="83" spans="1:9" ht="21.95" customHeight="1" x14ac:dyDescent="0.25">
      <c r="A83" s="2" t="s">
        <v>41</v>
      </c>
      <c r="B83" s="9">
        <v>1</v>
      </c>
      <c r="C83" s="5">
        <v>22</v>
      </c>
      <c r="D83" s="5">
        <f t="shared" ref="D83:D94" si="12">C83-F83</f>
        <v>21</v>
      </c>
      <c r="E83" s="14">
        <f t="shared" ref="E83:E94" si="13">D83*100/C83</f>
        <v>95.454545454545453</v>
      </c>
      <c r="F83" s="5">
        <v>1</v>
      </c>
      <c r="G83" s="11">
        <f t="shared" ref="G83:G94" si="14">F83*100/C83</f>
        <v>4.5454545454545459</v>
      </c>
      <c r="H83" s="47"/>
      <c r="I83" s="54"/>
    </row>
    <row r="84" spans="1:9" ht="21.95" customHeight="1" x14ac:dyDescent="0.25">
      <c r="A84" s="1" t="s">
        <v>26</v>
      </c>
      <c r="B84" s="9">
        <v>1</v>
      </c>
      <c r="C84" s="5">
        <v>22</v>
      </c>
      <c r="D84" s="5">
        <f t="shared" si="12"/>
        <v>21</v>
      </c>
      <c r="E84" s="13">
        <f t="shared" si="13"/>
        <v>95.454545454545453</v>
      </c>
      <c r="F84" s="5">
        <v>1</v>
      </c>
      <c r="G84" s="16">
        <f t="shared" si="14"/>
        <v>4.5454545454545459</v>
      </c>
      <c r="H84" s="47"/>
      <c r="I84" s="54"/>
    </row>
    <row r="85" spans="1:9" ht="21.95" customHeight="1" x14ac:dyDescent="0.25">
      <c r="A85" s="8" t="s">
        <v>25</v>
      </c>
      <c r="B85" s="5">
        <v>1</v>
      </c>
      <c r="C85" s="5">
        <v>22</v>
      </c>
      <c r="D85" s="5">
        <f t="shared" si="12"/>
        <v>20</v>
      </c>
      <c r="E85" s="14">
        <f t="shared" si="13"/>
        <v>90.909090909090907</v>
      </c>
      <c r="F85" s="5">
        <v>2</v>
      </c>
      <c r="G85" s="11">
        <f t="shared" si="14"/>
        <v>9.0909090909090917</v>
      </c>
      <c r="H85" s="47"/>
      <c r="I85" s="54"/>
    </row>
    <row r="86" spans="1:9" ht="21.95" customHeight="1" x14ac:dyDescent="0.25">
      <c r="A86" s="2" t="s">
        <v>42</v>
      </c>
      <c r="B86" s="9">
        <v>1</v>
      </c>
      <c r="C86" s="5">
        <v>22</v>
      </c>
      <c r="D86" s="5">
        <f t="shared" si="12"/>
        <v>19</v>
      </c>
      <c r="E86" s="14">
        <f t="shared" si="13"/>
        <v>86.36363636363636</v>
      </c>
      <c r="F86" s="5">
        <v>3</v>
      </c>
      <c r="G86" s="11">
        <f t="shared" si="14"/>
        <v>13.636363636363637</v>
      </c>
      <c r="H86" s="47"/>
      <c r="I86" s="54"/>
    </row>
    <row r="87" spans="1:9" ht="21.95" customHeight="1" x14ac:dyDescent="0.25">
      <c r="A87" s="2" t="s">
        <v>4</v>
      </c>
      <c r="B87" s="9">
        <v>1</v>
      </c>
      <c r="C87" s="5">
        <v>22</v>
      </c>
      <c r="D87" s="5">
        <f t="shared" si="12"/>
        <v>13</v>
      </c>
      <c r="E87" s="14">
        <f t="shared" si="13"/>
        <v>59.090909090909093</v>
      </c>
      <c r="F87" s="5">
        <v>9</v>
      </c>
      <c r="G87" s="11">
        <f t="shared" si="14"/>
        <v>40.909090909090907</v>
      </c>
      <c r="H87" s="47"/>
      <c r="I87" s="54"/>
    </row>
    <row r="88" spans="1:9" ht="21.95" customHeight="1" x14ac:dyDescent="0.25">
      <c r="A88" s="2" t="s">
        <v>5</v>
      </c>
      <c r="B88" s="9">
        <v>1</v>
      </c>
      <c r="C88" s="5">
        <v>22</v>
      </c>
      <c r="D88" s="5">
        <f t="shared" si="12"/>
        <v>20</v>
      </c>
      <c r="E88" s="14">
        <f t="shared" si="13"/>
        <v>90.909090909090907</v>
      </c>
      <c r="F88" s="5">
        <v>2</v>
      </c>
      <c r="G88" s="11">
        <f t="shared" si="14"/>
        <v>9.0909090909090917</v>
      </c>
      <c r="H88" s="47"/>
      <c r="I88" s="54"/>
    </row>
    <row r="89" spans="1:9" ht="21.95" customHeight="1" x14ac:dyDescent="0.25">
      <c r="A89" s="2" t="s">
        <v>10</v>
      </c>
      <c r="B89" s="9">
        <v>1</v>
      </c>
      <c r="C89" s="5">
        <v>22</v>
      </c>
      <c r="D89" s="5">
        <f t="shared" si="12"/>
        <v>19</v>
      </c>
      <c r="E89" s="14">
        <f t="shared" si="13"/>
        <v>86.36363636363636</v>
      </c>
      <c r="F89" s="5">
        <v>3</v>
      </c>
      <c r="G89" s="11">
        <f t="shared" si="14"/>
        <v>13.636363636363637</v>
      </c>
      <c r="H89" s="47"/>
      <c r="I89" s="54"/>
    </row>
    <row r="90" spans="1:9" ht="21.95" customHeight="1" x14ac:dyDescent="0.25">
      <c r="A90" s="2" t="s">
        <v>6</v>
      </c>
      <c r="B90" s="9">
        <v>1</v>
      </c>
      <c r="C90" s="5">
        <v>22</v>
      </c>
      <c r="D90" s="5">
        <f t="shared" si="12"/>
        <v>20</v>
      </c>
      <c r="E90" s="14">
        <f t="shared" si="13"/>
        <v>90.909090909090907</v>
      </c>
      <c r="F90" s="5">
        <v>2</v>
      </c>
      <c r="G90" s="11">
        <f t="shared" si="14"/>
        <v>9.0909090909090917</v>
      </c>
      <c r="H90" s="47"/>
      <c r="I90" s="54"/>
    </row>
    <row r="91" spans="1:9" ht="21.95" customHeight="1" x14ac:dyDescent="0.25">
      <c r="A91" s="2" t="s">
        <v>7</v>
      </c>
      <c r="B91" s="9">
        <v>1</v>
      </c>
      <c r="C91" s="5">
        <v>22</v>
      </c>
      <c r="D91" s="5">
        <f t="shared" si="12"/>
        <v>19</v>
      </c>
      <c r="E91" s="14">
        <f t="shared" si="13"/>
        <v>86.36363636363636</v>
      </c>
      <c r="F91" s="5">
        <v>3</v>
      </c>
      <c r="G91" s="11">
        <f t="shared" si="14"/>
        <v>13.636363636363637</v>
      </c>
      <c r="H91" s="47"/>
      <c r="I91" s="54"/>
    </row>
    <row r="92" spans="1:9" ht="21.95" customHeight="1" x14ac:dyDescent="0.25">
      <c r="A92" s="2" t="s">
        <v>8</v>
      </c>
      <c r="B92" s="9">
        <v>2</v>
      </c>
      <c r="C92" s="5">
        <v>44</v>
      </c>
      <c r="D92" s="5">
        <f t="shared" si="12"/>
        <v>39</v>
      </c>
      <c r="E92" s="14">
        <f t="shared" si="13"/>
        <v>88.63636363636364</v>
      </c>
      <c r="F92" s="5">
        <f>2+3</f>
        <v>5</v>
      </c>
      <c r="G92" s="11">
        <f t="shared" si="14"/>
        <v>11.363636363636363</v>
      </c>
      <c r="H92" s="47"/>
      <c r="I92" s="54"/>
    </row>
    <row r="93" spans="1:9" ht="21.95" customHeight="1" x14ac:dyDescent="0.25">
      <c r="A93" s="2" t="s">
        <v>43</v>
      </c>
      <c r="B93" s="9">
        <v>1</v>
      </c>
      <c r="C93" s="5">
        <v>22</v>
      </c>
      <c r="D93" s="5">
        <f t="shared" si="12"/>
        <v>21</v>
      </c>
      <c r="E93" s="14">
        <f t="shared" si="13"/>
        <v>95.454545454545453</v>
      </c>
      <c r="F93" s="5">
        <v>1</v>
      </c>
      <c r="G93" s="11">
        <f t="shared" si="14"/>
        <v>4.5454545454545459</v>
      </c>
      <c r="H93" s="47"/>
      <c r="I93" s="54"/>
    </row>
    <row r="94" spans="1:9" ht="21.95" customHeight="1" thickBot="1" x14ac:dyDescent="0.3">
      <c r="A94" s="3" t="s">
        <v>9</v>
      </c>
      <c r="B94" s="10">
        <v>1</v>
      </c>
      <c r="C94" s="5">
        <v>22</v>
      </c>
      <c r="D94" s="5">
        <f t="shared" si="12"/>
        <v>22</v>
      </c>
      <c r="E94" s="15">
        <f t="shared" si="13"/>
        <v>100</v>
      </c>
      <c r="F94" s="5">
        <v>0</v>
      </c>
      <c r="G94" s="12">
        <f t="shared" si="14"/>
        <v>0</v>
      </c>
      <c r="H94" s="47"/>
      <c r="I94" s="54"/>
    </row>
    <row r="95" spans="1:9" ht="15.75" thickBot="1" x14ac:dyDescent="0.3"/>
    <row r="96" spans="1:9" x14ac:dyDescent="0.25">
      <c r="A96" s="22" t="s">
        <v>60</v>
      </c>
      <c r="B96" s="23"/>
      <c r="C96" s="23"/>
      <c r="D96" s="23"/>
      <c r="E96" s="23"/>
      <c r="F96" s="23"/>
      <c r="G96" s="24"/>
    </row>
    <row r="97" spans="1:9" ht="24" customHeight="1" thickBot="1" x14ac:dyDescent="0.3">
      <c r="A97" s="25"/>
      <c r="B97" s="26"/>
      <c r="C97" s="26"/>
      <c r="D97" s="26"/>
      <c r="E97" s="26"/>
      <c r="F97" s="26"/>
      <c r="G97" s="27"/>
    </row>
    <row r="98" spans="1:9" ht="21.95" customHeight="1" thickBot="1" x14ac:dyDescent="0.35">
      <c r="A98" s="42" t="s">
        <v>0</v>
      </c>
      <c r="B98" s="43" t="s">
        <v>11</v>
      </c>
      <c r="C98" s="4" t="s">
        <v>12</v>
      </c>
      <c r="D98" s="28" t="s">
        <v>22</v>
      </c>
      <c r="E98" s="29"/>
      <c r="F98" s="28" t="s">
        <v>23</v>
      </c>
      <c r="G98" s="29"/>
      <c r="H98" s="47"/>
      <c r="I98" s="47"/>
    </row>
    <row r="99" spans="1:9" ht="21.95" customHeight="1" x14ac:dyDescent="0.25">
      <c r="A99" s="17" t="s">
        <v>1</v>
      </c>
      <c r="B99" s="5">
        <v>1</v>
      </c>
      <c r="C99" s="5">
        <v>20</v>
      </c>
      <c r="D99" s="5">
        <f>C99-F99</f>
        <v>19</v>
      </c>
      <c r="E99" s="14">
        <f>D99*100/C99</f>
        <v>95</v>
      </c>
      <c r="F99" s="5">
        <v>1</v>
      </c>
      <c r="G99" s="11">
        <f>F99*100/C99</f>
        <v>5</v>
      </c>
      <c r="H99" s="47"/>
      <c r="I99" s="54"/>
    </row>
    <row r="100" spans="1:9" ht="21.95" customHeight="1" x14ac:dyDescent="0.25">
      <c r="A100" s="2" t="s">
        <v>41</v>
      </c>
      <c r="B100" s="9">
        <v>1</v>
      </c>
      <c r="C100" s="5">
        <v>20</v>
      </c>
      <c r="D100" s="5">
        <f t="shared" ref="D100:D111" si="15">C100-F100</f>
        <v>19</v>
      </c>
      <c r="E100" s="14">
        <f t="shared" ref="E100:E111" si="16">D100*100/C100</f>
        <v>95</v>
      </c>
      <c r="F100" s="5">
        <v>1</v>
      </c>
      <c r="G100" s="11">
        <f t="shared" ref="G100:G111" si="17">F100*100/C100</f>
        <v>5</v>
      </c>
      <c r="H100" s="47"/>
      <c r="I100" s="54"/>
    </row>
    <row r="101" spans="1:9" ht="21.95" customHeight="1" x14ac:dyDescent="0.25">
      <c r="A101" s="1" t="s">
        <v>26</v>
      </c>
      <c r="B101" s="9">
        <v>1</v>
      </c>
      <c r="C101" s="5">
        <v>20</v>
      </c>
      <c r="D101" s="5">
        <f t="shared" si="15"/>
        <v>18</v>
      </c>
      <c r="E101" s="13">
        <f t="shared" si="16"/>
        <v>90</v>
      </c>
      <c r="F101" s="5">
        <v>2</v>
      </c>
      <c r="G101" s="16">
        <f t="shared" si="17"/>
        <v>10</v>
      </c>
      <c r="H101" s="47"/>
      <c r="I101" s="54"/>
    </row>
    <row r="102" spans="1:9" ht="21.95" customHeight="1" x14ac:dyDescent="0.25">
      <c r="A102" s="8" t="s">
        <v>25</v>
      </c>
      <c r="B102" s="5">
        <v>1</v>
      </c>
      <c r="C102" s="5">
        <v>20</v>
      </c>
      <c r="D102" s="5">
        <f t="shared" si="15"/>
        <v>20</v>
      </c>
      <c r="E102" s="14">
        <f t="shared" si="16"/>
        <v>100</v>
      </c>
      <c r="F102" s="5">
        <v>0</v>
      </c>
      <c r="G102" s="11">
        <f t="shared" si="17"/>
        <v>0</v>
      </c>
      <c r="H102" s="47"/>
      <c r="I102" s="54"/>
    </row>
    <row r="103" spans="1:9" ht="21.95" customHeight="1" x14ac:dyDescent="0.25">
      <c r="A103" s="2" t="s">
        <v>42</v>
      </c>
      <c r="B103" s="9">
        <v>1</v>
      </c>
      <c r="C103" s="5">
        <v>20</v>
      </c>
      <c r="D103" s="5">
        <f t="shared" si="15"/>
        <v>17</v>
      </c>
      <c r="E103" s="14">
        <f t="shared" si="16"/>
        <v>85</v>
      </c>
      <c r="F103" s="5">
        <v>3</v>
      </c>
      <c r="G103" s="11">
        <f t="shared" si="17"/>
        <v>15</v>
      </c>
      <c r="H103" s="47"/>
      <c r="I103" s="54"/>
    </row>
    <row r="104" spans="1:9" ht="21.95" customHeight="1" x14ac:dyDescent="0.25">
      <c r="A104" s="2" t="s">
        <v>4</v>
      </c>
      <c r="B104" s="9">
        <v>1</v>
      </c>
      <c r="C104" s="5">
        <v>20</v>
      </c>
      <c r="D104" s="5">
        <f t="shared" si="15"/>
        <v>20</v>
      </c>
      <c r="E104" s="14">
        <f t="shared" si="16"/>
        <v>100</v>
      </c>
      <c r="F104" s="5">
        <v>0</v>
      </c>
      <c r="G104" s="11">
        <f t="shared" si="17"/>
        <v>0</v>
      </c>
      <c r="H104" s="47"/>
      <c r="I104" s="54"/>
    </row>
    <row r="105" spans="1:9" ht="21.95" customHeight="1" x14ac:dyDescent="0.25">
      <c r="A105" s="2" t="s">
        <v>5</v>
      </c>
      <c r="B105" s="9">
        <v>1</v>
      </c>
      <c r="C105" s="5">
        <v>20</v>
      </c>
      <c r="D105" s="5">
        <f t="shared" si="15"/>
        <v>19</v>
      </c>
      <c r="E105" s="14">
        <f t="shared" si="16"/>
        <v>95</v>
      </c>
      <c r="F105" s="5">
        <v>1</v>
      </c>
      <c r="G105" s="11">
        <f t="shared" si="17"/>
        <v>5</v>
      </c>
      <c r="H105" s="47"/>
      <c r="I105" s="54"/>
    </row>
    <row r="106" spans="1:9" ht="21.95" customHeight="1" x14ac:dyDescent="0.25">
      <c r="A106" s="2" t="s">
        <v>10</v>
      </c>
      <c r="B106" s="9">
        <v>1</v>
      </c>
      <c r="C106" s="5">
        <v>20</v>
      </c>
      <c r="D106" s="5">
        <f t="shared" si="15"/>
        <v>19</v>
      </c>
      <c r="E106" s="14">
        <f t="shared" si="16"/>
        <v>95</v>
      </c>
      <c r="F106" s="5">
        <v>1</v>
      </c>
      <c r="G106" s="11">
        <f t="shared" si="17"/>
        <v>5</v>
      </c>
      <c r="H106" s="47"/>
      <c r="I106" s="54"/>
    </row>
    <row r="107" spans="1:9" ht="21.95" customHeight="1" x14ac:dyDescent="0.25">
      <c r="A107" s="2" t="s">
        <v>6</v>
      </c>
      <c r="B107" s="9">
        <v>1</v>
      </c>
      <c r="C107" s="5">
        <v>20</v>
      </c>
      <c r="D107" s="5">
        <f t="shared" si="15"/>
        <v>16</v>
      </c>
      <c r="E107" s="14">
        <f t="shared" si="16"/>
        <v>80</v>
      </c>
      <c r="F107" s="5">
        <v>4</v>
      </c>
      <c r="G107" s="11">
        <f t="shared" si="17"/>
        <v>20</v>
      </c>
      <c r="H107" s="47"/>
      <c r="I107" s="54"/>
    </row>
    <row r="108" spans="1:9" ht="21.95" customHeight="1" x14ac:dyDescent="0.25">
      <c r="A108" s="2" t="s">
        <v>7</v>
      </c>
      <c r="B108" s="9">
        <v>1</v>
      </c>
      <c r="C108" s="5">
        <v>20</v>
      </c>
      <c r="D108" s="5">
        <f t="shared" si="15"/>
        <v>18</v>
      </c>
      <c r="E108" s="14">
        <f t="shared" si="16"/>
        <v>90</v>
      </c>
      <c r="F108" s="5">
        <v>2</v>
      </c>
      <c r="G108" s="11">
        <f t="shared" si="17"/>
        <v>10</v>
      </c>
      <c r="H108" s="47"/>
      <c r="I108" s="54"/>
    </row>
    <row r="109" spans="1:9" ht="21.95" customHeight="1" x14ac:dyDescent="0.25">
      <c r="A109" s="2" t="s">
        <v>8</v>
      </c>
      <c r="B109" s="9">
        <v>2</v>
      </c>
      <c r="C109" s="5">
        <v>40</v>
      </c>
      <c r="D109" s="5">
        <f t="shared" si="15"/>
        <v>38</v>
      </c>
      <c r="E109" s="14">
        <f t="shared" si="16"/>
        <v>95</v>
      </c>
      <c r="F109" s="5">
        <f>1+1</f>
        <v>2</v>
      </c>
      <c r="G109" s="11">
        <f t="shared" si="17"/>
        <v>5</v>
      </c>
      <c r="H109" s="47"/>
      <c r="I109" s="54"/>
    </row>
    <row r="110" spans="1:9" ht="21.95" customHeight="1" x14ac:dyDescent="0.25">
      <c r="A110" s="2" t="s">
        <v>43</v>
      </c>
      <c r="B110" s="9">
        <v>1</v>
      </c>
      <c r="C110" s="5">
        <v>20</v>
      </c>
      <c r="D110" s="5">
        <f t="shared" si="15"/>
        <v>19</v>
      </c>
      <c r="E110" s="14">
        <f t="shared" si="16"/>
        <v>95</v>
      </c>
      <c r="F110" s="5">
        <v>1</v>
      </c>
      <c r="G110" s="11">
        <f t="shared" si="17"/>
        <v>5</v>
      </c>
      <c r="H110" s="47"/>
      <c r="I110" s="54"/>
    </row>
    <row r="111" spans="1:9" ht="21.95" customHeight="1" thickBot="1" x14ac:dyDescent="0.3">
      <c r="A111" s="3" t="s">
        <v>9</v>
      </c>
      <c r="B111" s="10">
        <v>1</v>
      </c>
      <c r="C111" s="5">
        <v>20</v>
      </c>
      <c r="D111" s="5">
        <f t="shared" si="15"/>
        <v>17</v>
      </c>
      <c r="E111" s="15">
        <f t="shared" si="16"/>
        <v>85</v>
      </c>
      <c r="F111" s="5">
        <v>3</v>
      </c>
      <c r="G111" s="12">
        <f t="shared" si="17"/>
        <v>15</v>
      </c>
      <c r="H111" s="47"/>
      <c r="I111" s="54"/>
    </row>
    <row r="112" spans="1:9" ht="15.75" thickBot="1" x14ac:dyDescent="0.3"/>
    <row r="113" spans="1:9" x14ac:dyDescent="0.25">
      <c r="A113" s="22" t="s">
        <v>61</v>
      </c>
      <c r="B113" s="23"/>
      <c r="C113" s="23"/>
      <c r="D113" s="23"/>
      <c r="E113" s="23"/>
      <c r="F113" s="23"/>
      <c r="G113" s="24"/>
    </row>
    <row r="114" spans="1:9" ht="24" customHeight="1" thickBot="1" x14ac:dyDescent="0.3">
      <c r="A114" s="25"/>
      <c r="B114" s="26"/>
      <c r="C114" s="26"/>
      <c r="D114" s="26"/>
      <c r="E114" s="26"/>
      <c r="F114" s="26"/>
      <c r="G114" s="27"/>
    </row>
    <row r="115" spans="1:9" ht="21.95" customHeight="1" thickBot="1" x14ac:dyDescent="0.35">
      <c r="A115" s="42" t="s">
        <v>0</v>
      </c>
      <c r="B115" s="43" t="s">
        <v>11</v>
      </c>
      <c r="C115" s="4" t="s">
        <v>12</v>
      </c>
      <c r="D115" s="28" t="s">
        <v>22</v>
      </c>
      <c r="E115" s="29"/>
      <c r="F115" s="28" t="s">
        <v>23</v>
      </c>
      <c r="G115" s="29"/>
      <c r="H115" s="47"/>
      <c r="I115" s="47"/>
    </row>
    <row r="116" spans="1:9" ht="21.95" customHeight="1" x14ac:dyDescent="0.25">
      <c r="A116" s="17" t="s">
        <v>1</v>
      </c>
      <c r="B116" s="5">
        <v>1</v>
      </c>
      <c r="C116" s="5">
        <v>21</v>
      </c>
      <c r="D116" s="5">
        <f>C116-F116</f>
        <v>21</v>
      </c>
      <c r="E116" s="14">
        <f>D116*100/C116</f>
        <v>100</v>
      </c>
      <c r="F116" s="5">
        <v>0</v>
      </c>
      <c r="G116" s="11">
        <f>F116*100/C116</f>
        <v>0</v>
      </c>
      <c r="H116" s="47"/>
      <c r="I116" s="54"/>
    </row>
    <row r="117" spans="1:9" ht="21.95" customHeight="1" x14ac:dyDescent="0.25">
      <c r="A117" s="2" t="s">
        <v>41</v>
      </c>
      <c r="B117" s="9">
        <v>1</v>
      </c>
      <c r="C117" s="5">
        <v>21</v>
      </c>
      <c r="D117" s="5">
        <f t="shared" ref="D117:D128" si="18">C117-F117</f>
        <v>21</v>
      </c>
      <c r="E117" s="14">
        <f t="shared" ref="E117:E128" si="19">D117*100/C117</f>
        <v>100</v>
      </c>
      <c r="F117" s="5">
        <v>0</v>
      </c>
      <c r="G117" s="11">
        <f t="shared" ref="G117:G128" si="20">F117*100/C117</f>
        <v>0</v>
      </c>
      <c r="H117" s="47"/>
      <c r="I117" s="54"/>
    </row>
    <row r="118" spans="1:9" ht="21.95" customHeight="1" x14ac:dyDescent="0.25">
      <c r="A118" s="1" t="s">
        <v>26</v>
      </c>
      <c r="B118" s="9">
        <v>1</v>
      </c>
      <c r="C118" s="5">
        <v>21</v>
      </c>
      <c r="D118" s="5">
        <f t="shared" si="18"/>
        <v>20</v>
      </c>
      <c r="E118" s="13">
        <f t="shared" si="19"/>
        <v>95.238095238095241</v>
      </c>
      <c r="F118" s="5">
        <v>1</v>
      </c>
      <c r="G118" s="16">
        <f t="shared" si="20"/>
        <v>4.7619047619047619</v>
      </c>
      <c r="H118" s="47"/>
      <c r="I118" s="54"/>
    </row>
    <row r="119" spans="1:9" ht="21.95" customHeight="1" x14ac:dyDescent="0.25">
      <c r="A119" s="8" t="s">
        <v>25</v>
      </c>
      <c r="B119" s="5">
        <v>1</v>
      </c>
      <c r="C119" s="5">
        <v>21</v>
      </c>
      <c r="D119" s="5">
        <f t="shared" si="18"/>
        <v>21</v>
      </c>
      <c r="E119" s="14">
        <f t="shared" si="19"/>
        <v>100</v>
      </c>
      <c r="F119" s="5">
        <v>0</v>
      </c>
      <c r="G119" s="11">
        <f t="shared" si="20"/>
        <v>0</v>
      </c>
      <c r="H119" s="47"/>
      <c r="I119" s="54"/>
    </row>
    <row r="120" spans="1:9" ht="21.95" customHeight="1" x14ac:dyDescent="0.25">
      <c r="A120" s="2" t="s">
        <v>42</v>
      </c>
      <c r="B120" s="9">
        <v>1</v>
      </c>
      <c r="C120" s="5">
        <v>21</v>
      </c>
      <c r="D120" s="5">
        <f t="shared" si="18"/>
        <v>15</v>
      </c>
      <c r="E120" s="14">
        <f t="shared" si="19"/>
        <v>71.428571428571431</v>
      </c>
      <c r="F120" s="5">
        <v>6</v>
      </c>
      <c r="G120" s="11">
        <f t="shared" si="20"/>
        <v>28.571428571428573</v>
      </c>
      <c r="H120" s="47"/>
      <c r="I120" s="54"/>
    </row>
    <row r="121" spans="1:9" ht="21.95" customHeight="1" x14ac:dyDescent="0.25">
      <c r="A121" s="2" t="s">
        <v>4</v>
      </c>
      <c r="B121" s="9">
        <v>1</v>
      </c>
      <c r="C121" s="5">
        <v>21</v>
      </c>
      <c r="D121" s="5">
        <f t="shared" si="18"/>
        <v>20</v>
      </c>
      <c r="E121" s="14">
        <f t="shared" si="19"/>
        <v>95.238095238095241</v>
      </c>
      <c r="F121" s="5">
        <v>1</v>
      </c>
      <c r="G121" s="11">
        <f t="shared" si="20"/>
        <v>4.7619047619047619</v>
      </c>
      <c r="H121" s="47"/>
      <c r="I121" s="54"/>
    </row>
    <row r="122" spans="1:9" ht="21.95" customHeight="1" x14ac:dyDescent="0.25">
      <c r="A122" s="2" t="s">
        <v>5</v>
      </c>
      <c r="B122" s="9">
        <v>1</v>
      </c>
      <c r="C122" s="5">
        <v>21</v>
      </c>
      <c r="D122" s="5">
        <f t="shared" si="18"/>
        <v>18</v>
      </c>
      <c r="E122" s="14">
        <f t="shared" si="19"/>
        <v>85.714285714285708</v>
      </c>
      <c r="F122" s="5">
        <v>3</v>
      </c>
      <c r="G122" s="11">
        <f t="shared" si="20"/>
        <v>14.285714285714286</v>
      </c>
      <c r="H122" s="47"/>
      <c r="I122" s="54"/>
    </row>
    <row r="123" spans="1:9" ht="21.95" customHeight="1" x14ac:dyDescent="0.25">
      <c r="A123" s="2" t="s">
        <v>10</v>
      </c>
      <c r="B123" s="9">
        <v>1</v>
      </c>
      <c r="C123" s="5">
        <v>21</v>
      </c>
      <c r="D123" s="5">
        <f t="shared" si="18"/>
        <v>18</v>
      </c>
      <c r="E123" s="14">
        <f t="shared" si="19"/>
        <v>85.714285714285708</v>
      </c>
      <c r="F123" s="5">
        <v>3</v>
      </c>
      <c r="G123" s="11">
        <f t="shared" si="20"/>
        <v>14.285714285714286</v>
      </c>
      <c r="H123" s="47"/>
      <c r="I123" s="54"/>
    </row>
    <row r="124" spans="1:9" ht="21.95" customHeight="1" x14ac:dyDescent="0.25">
      <c r="A124" s="2" t="s">
        <v>6</v>
      </c>
      <c r="B124" s="9">
        <v>1</v>
      </c>
      <c r="C124" s="5">
        <v>21</v>
      </c>
      <c r="D124" s="5">
        <f t="shared" si="18"/>
        <v>19</v>
      </c>
      <c r="E124" s="14">
        <f t="shared" si="19"/>
        <v>90.476190476190482</v>
      </c>
      <c r="F124" s="5">
        <v>2</v>
      </c>
      <c r="G124" s="11">
        <f t="shared" si="20"/>
        <v>9.5238095238095237</v>
      </c>
      <c r="H124" s="47"/>
      <c r="I124" s="54"/>
    </row>
    <row r="125" spans="1:9" ht="21.95" customHeight="1" x14ac:dyDescent="0.25">
      <c r="A125" s="2" t="s">
        <v>7</v>
      </c>
      <c r="B125" s="9">
        <v>1</v>
      </c>
      <c r="C125" s="5">
        <v>21</v>
      </c>
      <c r="D125" s="5">
        <f t="shared" si="18"/>
        <v>16</v>
      </c>
      <c r="E125" s="14">
        <f t="shared" si="19"/>
        <v>76.19047619047619</v>
      </c>
      <c r="F125" s="5">
        <v>5</v>
      </c>
      <c r="G125" s="11">
        <f t="shared" si="20"/>
        <v>23.80952380952381</v>
      </c>
      <c r="H125" s="47"/>
      <c r="I125" s="54"/>
    </row>
    <row r="126" spans="1:9" ht="21.95" customHeight="1" x14ac:dyDescent="0.25">
      <c r="A126" s="2" t="s">
        <v>8</v>
      </c>
      <c r="B126" s="9">
        <v>2</v>
      </c>
      <c r="C126" s="5">
        <v>42</v>
      </c>
      <c r="D126" s="5">
        <f t="shared" si="18"/>
        <v>36</v>
      </c>
      <c r="E126" s="14">
        <f t="shared" si="19"/>
        <v>85.714285714285708</v>
      </c>
      <c r="F126" s="5">
        <f>3+3</f>
        <v>6</v>
      </c>
      <c r="G126" s="11">
        <f t="shared" si="20"/>
        <v>14.285714285714286</v>
      </c>
      <c r="H126" s="47"/>
      <c r="I126" s="54"/>
    </row>
    <row r="127" spans="1:9" ht="21.95" customHeight="1" x14ac:dyDescent="0.25">
      <c r="A127" s="2" t="s">
        <v>43</v>
      </c>
      <c r="B127" s="9">
        <v>1</v>
      </c>
      <c r="C127" s="5">
        <v>21</v>
      </c>
      <c r="D127" s="5">
        <f t="shared" si="18"/>
        <v>21</v>
      </c>
      <c r="E127" s="14">
        <f t="shared" si="19"/>
        <v>100</v>
      </c>
      <c r="F127" s="5">
        <v>0</v>
      </c>
      <c r="G127" s="11">
        <f t="shared" si="20"/>
        <v>0</v>
      </c>
      <c r="H127" s="47"/>
      <c r="I127" s="54"/>
    </row>
    <row r="128" spans="1:9" ht="21.95" customHeight="1" thickBot="1" x14ac:dyDescent="0.3">
      <c r="A128" s="3" t="s">
        <v>9</v>
      </c>
      <c r="B128" s="10">
        <v>1</v>
      </c>
      <c r="C128" s="5">
        <v>21</v>
      </c>
      <c r="D128" s="5">
        <f t="shared" si="18"/>
        <v>16</v>
      </c>
      <c r="E128" s="15">
        <f t="shared" si="19"/>
        <v>76.19047619047619</v>
      </c>
      <c r="F128" s="5">
        <v>5</v>
      </c>
      <c r="G128" s="12">
        <f t="shared" si="20"/>
        <v>23.80952380952381</v>
      </c>
      <c r="H128" s="47"/>
      <c r="I128" s="54"/>
    </row>
    <row r="129" spans="1:9" ht="15.75" thickBot="1" x14ac:dyDescent="0.3"/>
    <row r="130" spans="1:9" x14ac:dyDescent="0.25">
      <c r="A130" s="22" t="s">
        <v>62</v>
      </c>
      <c r="B130" s="23"/>
      <c r="C130" s="23"/>
      <c r="D130" s="23"/>
      <c r="E130" s="23"/>
      <c r="F130" s="23"/>
      <c r="G130" s="24"/>
    </row>
    <row r="131" spans="1:9" ht="24" customHeight="1" thickBot="1" x14ac:dyDescent="0.3">
      <c r="A131" s="25"/>
      <c r="B131" s="26"/>
      <c r="C131" s="26"/>
      <c r="D131" s="26"/>
      <c r="E131" s="26"/>
      <c r="F131" s="26"/>
      <c r="G131" s="27"/>
    </row>
    <row r="132" spans="1:9" ht="21.95" customHeight="1" thickBot="1" x14ac:dyDescent="0.35">
      <c r="A132" s="42" t="s">
        <v>0</v>
      </c>
      <c r="B132" s="43" t="s">
        <v>11</v>
      </c>
      <c r="C132" s="4" t="s">
        <v>12</v>
      </c>
      <c r="D132" s="28" t="s">
        <v>22</v>
      </c>
      <c r="E132" s="29"/>
      <c r="F132" s="28" t="s">
        <v>23</v>
      </c>
      <c r="G132" s="29"/>
      <c r="H132" s="47"/>
      <c r="I132" s="47"/>
    </row>
    <row r="133" spans="1:9" ht="21.95" customHeight="1" x14ac:dyDescent="0.25">
      <c r="A133" s="17" t="s">
        <v>1</v>
      </c>
      <c r="B133" s="5">
        <v>1</v>
      </c>
      <c r="C133" s="5">
        <v>22</v>
      </c>
      <c r="D133" s="5">
        <f>C133-F133</f>
        <v>11</v>
      </c>
      <c r="E133" s="14">
        <f>D133*100/C133</f>
        <v>50</v>
      </c>
      <c r="F133" s="5">
        <v>11</v>
      </c>
      <c r="G133" s="11">
        <f>F133*100/C133</f>
        <v>50</v>
      </c>
      <c r="H133" s="47"/>
      <c r="I133" s="54"/>
    </row>
    <row r="134" spans="1:9" ht="21.95" customHeight="1" x14ac:dyDescent="0.25">
      <c r="A134" s="2" t="s">
        <v>41</v>
      </c>
      <c r="B134" s="9">
        <v>1</v>
      </c>
      <c r="C134" s="5">
        <v>22</v>
      </c>
      <c r="D134" s="5">
        <f t="shared" ref="D134:D145" si="21">C134-F134</f>
        <v>9</v>
      </c>
      <c r="E134" s="14">
        <f t="shared" ref="E134:E145" si="22">D134*100/C134</f>
        <v>40.909090909090907</v>
      </c>
      <c r="F134" s="5">
        <v>13</v>
      </c>
      <c r="G134" s="11">
        <f t="shared" ref="G134:G145" si="23">F134*100/C134</f>
        <v>59.090909090909093</v>
      </c>
      <c r="H134" s="47"/>
      <c r="I134" s="54"/>
    </row>
    <row r="135" spans="1:9" ht="21.95" customHeight="1" x14ac:dyDescent="0.25">
      <c r="A135" s="1" t="s">
        <v>26</v>
      </c>
      <c r="B135" s="9">
        <v>1</v>
      </c>
      <c r="C135" s="5">
        <v>22</v>
      </c>
      <c r="D135" s="5">
        <f t="shared" si="21"/>
        <v>9</v>
      </c>
      <c r="E135" s="13">
        <f t="shared" si="22"/>
        <v>40.909090909090907</v>
      </c>
      <c r="F135" s="5">
        <v>13</v>
      </c>
      <c r="G135" s="16">
        <f t="shared" si="23"/>
        <v>59.090909090909093</v>
      </c>
      <c r="H135" s="47"/>
      <c r="I135" s="54"/>
    </row>
    <row r="136" spans="1:9" ht="21.95" customHeight="1" x14ac:dyDescent="0.25">
      <c r="A136" s="8" t="s">
        <v>25</v>
      </c>
      <c r="B136" s="5">
        <v>1</v>
      </c>
      <c r="C136" s="5">
        <v>22</v>
      </c>
      <c r="D136" s="5">
        <f t="shared" si="21"/>
        <v>3</v>
      </c>
      <c r="E136" s="14">
        <f t="shared" si="22"/>
        <v>13.636363636363637</v>
      </c>
      <c r="F136" s="5">
        <v>19</v>
      </c>
      <c r="G136" s="11">
        <f t="shared" si="23"/>
        <v>86.36363636363636</v>
      </c>
      <c r="H136" s="47"/>
      <c r="I136" s="54"/>
    </row>
    <row r="137" spans="1:9" ht="21.95" customHeight="1" x14ac:dyDescent="0.25">
      <c r="A137" s="2" t="s">
        <v>42</v>
      </c>
      <c r="B137" s="9">
        <v>1</v>
      </c>
      <c r="C137" s="5">
        <v>22</v>
      </c>
      <c r="D137" s="5">
        <f t="shared" si="21"/>
        <v>12</v>
      </c>
      <c r="E137" s="14">
        <f t="shared" si="22"/>
        <v>54.545454545454547</v>
      </c>
      <c r="F137" s="5">
        <v>10</v>
      </c>
      <c r="G137" s="11">
        <f t="shared" si="23"/>
        <v>45.454545454545453</v>
      </c>
      <c r="H137" s="47"/>
      <c r="I137" s="54"/>
    </row>
    <row r="138" spans="1:9" ht="21.95" customHeight="1" x14ac:dyDescent="0.25">
      <c r="A138" s="2" t="s">
        <v>4</v>
      </c>
      <c r="B138" s="9">
        <v>1</v>
      </c>
      <c r="C138" s="5">
        <v>22</v>
      </c>
      <c r="D138" s="5">
        <f t="shared" si="21"/>
        <v>4</v>
      </c>
      <c r="E138" s="14">
        <f t="shared" si="22"/>
        <v>18.181818181818183</v>
      </c>
      <c r="F138" s="5">
        <v>18</v>
      </c>
      <c r="G138" s="11">
        <f t="shared" si="23"/>
        <v>81.818181818181813</v>
      </c>
      <c r="H138" s="47"/>
      <c r="I138" s="54"/>
    </row>
    <row r="139" spans="1:9" ht="21.95" customHeight="1" x14ac:dyDescent="0.25">
      <c r="A139" s="2" t="s">
        <v>5</v>
      </c>
      <c r="B139" s="9">
        <v>1</v>
      </c>
      <c r="C139" s="5">
        <v>22</v>
      </c>
      <c r="D139" s="5">
        <f t="shared" si="21"/>
        <v>9</v>
      </c>
      <c r="E139" s="14">
        <f t="shared" si="22"/>
        <v>40.909090909090907</v>
      </c>
      <c r="F139" s="5">
        <v>13</v>
      </c>
      <c r="G139" s="11">
        <f t="shared" si="23"/>
        <v>59.090909090909093</v>
      </c>
      <c r="H139" s="47"/>
      <c r="I139" s="54"/>
    </row>
    <row r="140" spans="1:9" ht="21.95" customHeight="1" x14ac:dyDescent="0.25">
      <c r="A140" s="2" t="s">
        <v>10</v>
      </c>
      <c r="B140" s="9">
        <v>1</v>
      </c>
      <c r="C140" s="5">
        <v>22</v>
      </c>
      <c r="D140" s="5">
        <f t="shared" si="21"/>
        <v>11</v>
      </c>
      <c r="E140" s="14">
        <f t="shared" si="22"/>
        <v>50</v>
      </c>
      <c r="F140" s="5">
        <v>11</v>
      </c>
      <c r="G140" s="11">
        <f t="shared" si="23"/>
        <v>50</v>
      </c>
      <c r="H140" s="47"/>
      <c r="I140" s="54"/>
    </row>
    <row r="141" spans="1:9" ht="21.95" customHeight="1" x14ac:dyDescent="0.25">
      <c r="A141" s="2" t="s">
        <v>6</v>
      </c>
      <c r="B141" s="9">
        <v>1</v>
      </c>
      <c r="C141" s="5">
        <v>22</v>
      </c>
      <c r="D141" s="5">
        <f t="shared" si="21"/>
        <v>10</v>
      </c>
      <c r="E141" s="14">
        <f t="shared" si="22"/>
        <v>45.454545454545453</v>
      </c>
      <c r="F141" s="5">
        <v>12</v>
      </c>
      <c r="G141" s="11">
        <f t="shared" si="23"/>
        <v>54.545454545454547</v>
      </c>
      <c r="H141" s="47"/>
      <c r="I141" s="54"/>
    </row>
    <row r="142" spans="1:9" ht="21.95" customHeight="1" x14ac:dyDescent="0.25">
      <c r="A142" s="2" t="s">
        <v>7</v>
      </c>
      <c r="B142" s="9">
        <v>1</v>
      </c>
      <c r="C142" s="5">
        <v>22</v>
      </c>
      <c r="D142" s="5">
        <f t="shared" si="21"/>
        <v>8</v>
      </c>
      <c r="E142" s="14">
        <f t="shared" si="22"/>
        <v>36.363636363636367</v>
      </c>
      <c r="F142" s="5">
        <v>14</v>
      </c>
      <c r="G142" s="11">
        <f t="shared" si="23"/>
        <v>63.636363636363633</v>
      </c>
      <c r="H142" s="47"/>
      <c r="I142" s="54"/>
    </row>
    <row r="143" spans="1:9" ht="21.95" customHeight="1" x14ac:dyDescent="0.25">
      <c r="A143" s="2" t="s">
        <v>8</v>
      </c>
      <c r="B143" s="9">
        <v>2</v>
      </c>
      <c r="C143" s="5">
        <v>44</v>
      </c>
      <c r="D143" s="5">
        <f t="shared" si="21"/>
        <v>24</v>
      </c>
      <c r="E143" s="14">
        <f t="shared" si="22"/>
        <v>54.545454545454547</v>
      </c>
      <c r="F143" s="5">
        <f>11+9</f>
        <v>20</v>
      </c>
      <c r="G143" s="11">
        <f t="shared" si="23"/>
        <v>45.454545454545453</v>
      </c>
      <c r="H143" s="47"/>
      <c r="I143" s="54"/>
    </row>
    <row r="144" spans="1:9" ht="21.95" customHeight="1" x14ac:dyDescent="0.25">
      <c r="A144" s="2" t="s">
        <v>43</v>
      </c>
      <c r="B144" s="9">
        <v>1</v>
      </c>
      <c r="C144" s="5">
        <v>22</v>
      </c>
      <c r="D144" s="5">
        <f t="shared" si="21"/>
        <v>8</v>
      </c>
      <c r="E144" s="14">
        <f t="shared" si="22"/>
        <v>36.363636363636367</v>
      </c>
      <c r="F144" s="5">
        <v>14</v>
      </c>
      <c r="G144" s="11">
        <f t="shared" si="23"/>
        <v>63.636363636363633</v>
      </c>
      <c r="H144" s="47"/>
      <c r="I144" s="54"/>
    </row>
    <row r="145" spans="1:9" ht="21.95" customHeight="1" thickBot="1" x14ac:dyDescent="0.3">
      <c r="A145" s="3" t="s">
        <v>9</v>
      </c>
      <c r="B145" s="10">
        <v>1</v>
      </c>
      <c r="C145" s="5">
        <v>22</v>
      </c>
      <c r="D145" s="5">
        <f t="shared" si="21"/>
        <v>9</v>
      </c>
      <c r="E145" s="15">
        <f t="shared" si="22"/>
        <v>40.909090909090907</v>
      </c>
      <c r="F145" s="5">
        <v>13</v>
      </c>
      <c r="G145" s="12">
        <f t="shared" si="23"/>
        <v>59.090909090909093</v>
      </c>
      <c r="H145" s="47"/>
      <c r="I145" s="54"/>
    </row>
    <row r="146" spans="1:9" ht="15.75" thickBot="1" x14ac:dyDescent="0.3"/>
    <row r="147" spans="1:9" x14ac:dyDescent="0.25">
      <c r="A147" s="22" t="s">
        <v>63</v>
      </c>
      <c r="B147" s="23"/>
      <c r="C147" s="23"/>
      <c r="D147" s="23"/>
      <c r="E147" s="23"/>
      <c r="F147" s="23"/>
      <c r="G147" s="24"/>
    </row>
    <row r="148" spans="1:9" ht="24" customHeight="1" thickBot="1" x14ac:dyDescent="0.3">
      <c r="A148" s="25"/>
      <c r="B148" s="26"/>
      <c r="C148" s="26"/>
      <c r="D148" s="26"/>
      <c r="E148" s="26"/>
      <c r="F148" s="26"/>
      <c r="G148" s="27"/>
    </row>
    <row r="149" spans="1:9" ht="21.95" customHeight="1" thickBot="1" x14ac:dyDescent="0.35">
      <c r="A149" s="42" t="s">
        <v>0</v>
      </c>
      <c r="B149" s="43" t="s">
        <v>11</v>
      </c>
      <c r="C149" s="4" t="s">
        <v>12</v>
      </c>
      <c r="D149" s="28" t="s">
        <v>22</v>
      </c>
      <c r="E149" s="29"/>
      <c r="F149" s="28" t="s">
        <v>23</v>
      </c>
      <c r="G149" s="29"/>
      <c r="H149" s="47"/>
      <c r="I149" s="47"/>
    </row>
    <row r="150" spans="1:9" ht="21.95" customHeight="1" x14ac:dyDescent="0.25">
      <c r="A150" s="17" t="s">
        <v>1</v>
      </c>
      <c r="B150" s="5">
        <v>1</v>
      </c>
      <c r="C150" s="5">
        <v>21</v>
      </c>
      <c r="D150" s="5">
        <f>C150-F150</f>
        <v>19</v>
      </c>
      <c r="E150" s="14">
        <f>D150*100/C150</f>
        <v>90.476190476190482</v>
      </c>
      <c r="F150" s="5">
        <v>2</v>
      </c>
      <c r="G150" s="11">
        <f>F150*100/C150</f>
        <v>9.5238095238095237</v>
      </c>
      <c r="H150" s="47"/>
      <c r="I150" s="54"/>
    </row>
    <row r="151" spans="1:9" ht="21.95" customHeight="1" x14ac:dyDescent="0.25">
      <c r="A151" s="2" t="s">
        <v>41</v>
      </c>
      <c r="B151" s="9">
        <v>1</v>
      </c>
      <c r="C151" s="5">
        <v>21</v>
      </c>
      <c r="D151" s="5">
        <f t="shared" ref="D151:D162" si="24">C151-F151</f>
        <v>19.5</v>
      </c>
      <c r="E151" s="14">
        <f t="shared" ref="E151:E162" si="25">D151*100/C151</f>
        <v>92.857142857142861</v>
      </c>
      <c r="F151" s="5">
        <v>1.5</v>
      </c>
      <c r="G151" s="11">
        <f t="shared" ref="G151:G162" si="26">F151*100/C151</f>
        <v>7.1428571428571432</v>
      </c>
      <c r="H151" s="47"/>
      <c r="I151" s="54"/>
    </row>
    <row r="152" spans="1:9" ht="21.95" customHeight="1" x14ac:dyDescent="0.25">
      <c r="A152" s="1" t="s">
        <v>26</v>
      </c>
      <c r="B152" s="9">
        <v>1</v>
      </c>
      <c r="C152" s="5">
        <v>21</v>
      </c>
      <c r="D152" s="5">
        <f t="shared" si="24"/>
        <v>19.5</v>
      </c>
      <c r="E152" s="13">
        <f t="shared" si="25"/>
        <v>92.857142857142861</v>
      </c>
      <c r="F152" s="5">
        <v>1.5</v>
      </c>
      <c r="G152" s="16">
        <f t="shared" si="26"/>
        <v>7.1428571428571432</v>
      </c>
      <c r="H152" s="47"/>
      <c r="I152" s="54"/>
    </row>
    <row r="153" spans="1:9" ht="21.95" customHeight="1" x14ac:dyDescent="0.25">
      <c r="A153" s="8" t="s">
        <v>25</v>
      </c>
      <c r="B153" s="5">
        <v>1</v>
      </c>
      <c r="C153" s="5">
        <v>21</v>
      </c>
      <c r="D153" s="5">
        <f t="shared" si="24"/>
        <v>20</v>
      </c>
      <c r="E153" s="14">
        <f t="shared" si="25"/>
        <v>95.238095238095241</v>
      </c>
      <c r="F153" s="5">
        <v>1</v>
      </c>
      <c r="G153" s="11">
        <f t="shared" si="26"/>
        <v>4.7619047619047619</v>
      </c>
      <c r="H153" s="47"/>
      <c r="I153" s="54"/>
    </row>
    <row r="154" spans="1:9" ht="21.95" customHeight="1" x14ac:dyDescent="0.25">
      <c r="A154" s="2" t="s">
        <v>42</v>
      </c>
      <c r="B154" s="9">
        <v>1</v>
      </c>
      <c r="C154" s="5">
        <v>21</v>
      </c>
      <c r="D154" s="5">
        <f t="shared" si="24"/>
        <v>20</v>
      </c>
      <c r="E154" s="14">
        <f t="shared" si="25"/>
        <v>95.238095238095241</v>
      </c>
      <c r="F154" s="5">
        <v>1</v>
      </c>
      <c r="G154" s="11">
        <f t="shared" si="26"/>
        <v>4.7619047619047619</v>
      </c>
      <c r="H154" s="47"/>
      <c r="I154" s="54"/>
    </row>
    <row r="155" spans="1:9" ht="21.95" customHeight="1" x14ac:dyDescent="0.25">
      <c r="A155" s="2" t="s">
        <v>4</v>
      </c>
      <c r="B155" s="9">
        <v>1</v>
      </c>
      <c r="C155" s="5">
        <v>21</v>
      </c>
      <c r="D155" s="5">
        <f t="shared" si="24"/>
        <v>19</v>
      </c>
      <c r="E155" s="14">
        <f t="shared" si="25"/>
        <v>90.476190476190482</v>
      </c>
      <c r="F155" s="5">
        <v>2</v>
      </c>
      <c r="G155" s="11">
        <f t="shared" si="26"/>
        <v>9.5238095238095237</v>
      </c>
      <c r="H155" s="47"/>
      <c r="I155" s="54"/>
    </row>
    <row r="156" spans="1:9" ht="21.95" customHeight="1" x14ac:dyDescent="0.25">
      <c r="A156" s="2" t="s">
        <v>5</v>
      </c>
      <c r="B156" s="9">
        <v>1</v>
      </c>
      <c r="C156" s="5">
        <v>21</v>
      </c>
      <c r="D156" s="5">
        <f t="shared" si="24"/>
        <v>20</v>
      </c>
      <c r="E156" s="14">
        <f t="shared" si="25"/>
        <v>95.238095238095241</v>
      </c>
      <c r="F156" s="5">
        <v>1</v>
      </c>
      <c r="G156" s="11">
        <f t="shared" si="26"/>
        <v>4.7619047619047619</v>
      </c>
      <c r="H156" s="47"/>
      <c r="I156" s="54"/>
    </row>
    <row r="157" spans="1:9" ht="21.95" customHeight="1" x14ac:dyDescent="0.25">
      <c r="A157" s="2" t="s">
        <v>10</v>
      </c>
      <c r="B157" s="9">
        <v>1</v>
      </c>
      <c r="C157" s="5">
        <v>21</v>
      </c>
      <c r="D157" s="5">
        <f t="shared" si="24"/>
        <v>19</v>
      </c>
      <c r="E157" s="14">
        <f t="shared" si="25"/>
        <v>90.476190476190482</v>
      </c>
      <c r="F157" s="5">
        <v>2</v>
      </c>
      <c r="G157" s="11">
        <f t="shared" si="26"/>
        <v>9.5238095238095237</v>
      </c>
      <c r="H157" s="47"/>
      <c r="I157" s="54"/>
    </row>
    <row r="158" spans="1:9" ht="21.95" customHeight="1" x14ac:dyDescent="0.25">
      <c r="A158" s="2" t="s">
        <v>6</v>
      </c>
      <c r="B158" s="9">
        <v>1</v>
      </c>
      <c r="C158" s="5">
        <v>21</v>
      </c>
      <c r="D158" s="5">
        <f t="shared" si="24"/>
        <v>17.5</v>
      </c>
      <c r="E158" s="14">
        <f t="shared" si="25"/>
        <v>83.333333333333329</v>
      </c>
      <c r="F158" s="5">
        <v>3.5</v>
      </c>
      <c r="G158" s="11">
        <f t="shared" si="26"/>
        <v>16.666666666666668</v>
      </c>
      <c r="H158" s="47"/>
      <c r="I158" s="54"/>
    </row>
    <row r="159" spans="1:9" ht="21.95" customHeight="1" x14ac:dyDescent="0.25">
      <c r="A159" s="2" t="s">
        <v>7</v>
      </c>
      <c r="B159" s="9">
        <v>1</v>
      </c>
      <c r="C159" s="5">
        <v>21</v>
      </c>
      <c r="D159" s="5">
        <f t="shared" si="24"/>
        <v>20.5</v>
      </c>
      <c r="E159" s="14">
        <f t="shared" si="25"/>
        <v>97.61904761904762</v>
      </c>
      <c r="F159" s="5">
        <v>0.5</v>
      </c>
      <c r="G159" s="11">
        <f t="shared" si="26"/>
        <v>2.3809523809523809</v>
      </c>
      <c r="H159" s="47"/>
      <c r="I159" s="54"/>
    </row>
    <row r="160" spans="1:9" ht="21.95" customHeight="1" x14ac:dyDescent="0.25">
      <c r="A160" s="2" t="s">
        <v>8</v>
      </c>
      <c r="B160" s="9">
        <v>2</v>
      </c>
      <c r="C160" s="5">
        <v>42</v>
      </c>
      <c r="D160" s="5">
        <f t="shared" si="24"/>
        <v>40.5</v>
      </c>
      <c r="E160" s="14">
        <f t="shared" si="25"/>
        <v>96.428571428571431</v>
      </c>
      <c r="F160" s="5">
        <f>1+0.5</f>
        <v>1.5</v>
      </c>
      <c r="G160" s="11">
        <f t="shared" si="26"/>
        <v>3.5714285714285716</v>
      </c>
      <c r="H160" s="47"/>
      <c r="I160" s="54"/>
    </row>
    <row r="161" spans="1:9" ht="21.95" customHeight="1" x14ac:dyDescent="0.25">
      <c r="A161" s="2" t="s">
        <v>43</v>
      </c>
      <c r="B161" s="9">
        <v>1</v>
      </c>
      <c r="C161" s="5">
        <v>21</v>
      </c>
      <c r="D161" s="5">
        <f t="shared" si="24"/>
        <v>20</v>
      </c>
      <c r="E161" s="14">
        <f t="shared" si="25"/>
        <v>95.238095238095241</v>
      </c>
      <c r="F161" s="5">
        <v>1</v>
      </c>
      <c r="G161" s="11">
        <f t="shared" si="26"/>
        <v>4.7619047619047619</v>
      </c>
      <c r="H161" s="47"/>
      <c r="I161" s="54"/>
    </row>
    <row r="162" spans="1:9" ht="21.95" customHeight="1" thickBot="1" x14ac:dyDescent="0.3">
      <c r="A162" s="3" t="s">
        <v>9</v>
      </c>
      <c r="B162" s="10">
        <v>1</v>
      </c>
      <c r="C162" s="5">
        <v>21</v>
      </c>
      <c r="D162" s="5">
        <f t="shared" si="24"/>
        <v>20</v>
      </c>
      <c r="E162" s="15">
        <f t="shared" si="25"/>
        <v>95.238095238095241</v>
      </c>
      <c r="F162" s="5">
        <v>1</v>
      </c>
      <c r="G162" s="12">
        <f t="shared" si="26"/>
        <v>4.7619047619047619</v>
      </c>
      <c r="H162" s="47"/>
      <c r="I162" s="54"/>
    </row>
    <row r="163" spans="1:9" ht="15.75" thickBot="1" x14ac:dyDescent="0.3"/>
    <row r="164" spans="1:9" ht="15" customHeight="1" x14ac:dyDescent="0.25">
      <c r="A164" s="22" t="s">
        <v>64</v>
      </c>
      <c r="B164" s="23"/>
      <c r="C164" s="23"/>
      <c r="D164" s="23"/>
      <c r="E164" s="23"/>
      <c r="F164" s="23"/>
      <c r="G164" s="24"/>
    </row>
    <row r="165" spans="1:9" ht="24" customHeight="1" thickBot="1" x14ac:dyDescent="0.3">
      <c r="A165" s="48"/>
      <c r="B165" s="49"/>
      <c r="C165" s="49"/>
      <c r="D165" s="49"/>
      <c r="E165" s="49"/>
      <c r="F165" s="49"/>
      <c r="G165" s="50"/>
    </row>
    <row r="166" spans="1:9" ht="21.95" customHeight="1" thickBot="1" x14ac:dyDescent="0.35">
      <c r="A166" s="42" t="s">
        <v>0</v>
      </c>
      <c r="B166" s="43" t="s">
        <v>11</v>
      </c>
      <c r="C166" s="4" t="s">
        <v>12</v>
      </c>
      <c r="D166" s="51" t="s">
        <v>22</v>
      </c>
      <c r="E166" s="52"/>
      <c r="F166" s="51" t="s">
        <v>23</v>
      </c>
      <c r="G166" s="52"/>
      <c r="H166" s="47"/>
      <c r="I166" s="47"/>
    </row>
    <row r="167" spans="1:9" ht="21.95" customHeight="1" x14ac:dyDescent="0.25">
      <c r="A167" s="17" t="s">
        <v>1</v>
      </c>
      <c r="B167" s="5">
        <v>1</v>
      </c>
      <c r="C167" s="5">
        <v>22</v>
      </c>
      <c r="D167" s="53">
        <f>C167-F167</f>
        <v>22</v>
      </c>
      <c r="E167" s="14">
        <f>D167*100/C167</f>
        <v>100</v>
      </c>
      <c r="F167" s="53">
        <v>0</v>
      </c>
      <c r="G167" s="11">
        <f>F167*100/C167</f>
        <v>0</v>
      </c>
      <c r="H167" s="47"/>
      <c r="I167" s="54"/>
    </row>
    <row r="168" spans="1:9" ht="21.95" customHeight="1" x14ac:dyDescent="0.25">
      <c r="A168" s="2" t="s">
        <v>41</v>
      </c>
      <c r="B168" s="9">
        <v>1</v>
      </c>
      <c r="C168" s="5">
        <v>22</v>
      </c>
      <c r="D168" s="5">
        <f t="shared" ref="D168:D179" si="27">C168-F168</f>
        <v>22</v>
      </c>
      <c r="E168" s="14">
        <f t="shared" ref="E168:E179" si="28">D168*100/C168</f>
        <v>100</v>
      </c>
      <c r="F168" s="5">
        <v>0</v>
      </c>
      <c r="G168" s="11">
        <f t="shared" ref="G168:G179" si="29">F168*100/C168</f>
        <v>0</v>
      </c>
      <c r="H168" s="47"/>
      <c r="I168" s="54"/>
    </row>
    <row r="169" spans="1:9" ht="21.95" customHeight="1" x14ac:dyDescent="0.25">
      <c r="A169" s="1" t="s">
        <v>26</v>
      </c>
      <c r="B169" s="9">
        <v>1</v>
      </c>
      <c r="C169" s="5">
        <v>22</v>
      </c>
      <c r="D169" s="5">
        <f t="shared" si="27"/>
        <v>20</v>
      </c>
      <c r="E169" s="13">
        <f t="shared" si="28"/>
        <v>90.909090909090907</v>
      </c>
      <c r="F169" s="5">
        <v>2</v>
      </c>
      <c r="G169" s="16">
        <f t="shared" si="29"/>
        <v>9.0909090909090917</v>
      </c>
      <c r="H169" s="47"/>
      <c r="I169" s="54"/>
    </row>
    <row r="170" spans="1:9" ht="21.95" customHeight="1" x14ac:dyDescent="0.25">
      <c r="A170" s="8" t="s">
        <v>25</v>
      </c>
      <c r="B170" s="5">
        <v>1</v>
      </c>
      <c r="C170" s="5">
        <v>22</v>
      </c>
      <c r="D170" s="5">
        <f t="shared" si="27"/>
        <v>21</v>
      </c>
      <c r="E170" s="14">
        <f t="shared" si="28"/>
        <v>95.454545454545453</v>
      </c>
      <c r="F170" s="5">
        <v>1</v>
      </c>
      <c r="G170" s="11">
        <f t="shared" si="29"/>
        <v>4.5454545454545459</v>
      </c>
      <c r="H170" s="47"/>
      <c r="I170" s="54"/>
    </row>
    <row r="171" spans="1:9" ht="21.95" customHeight="1" x14ac:dyDescent="0.25">
      <c r="A171" s="2" t="s">
        <v>42</v>
      </c>
      <c r="B171" s="9">
        <v>1</v>
      </c>
      <c r="C171" s="5">
        <v>22</v>
      </c>
      <c r="D171" s="5">
        <f t="shared" si="27"/>
        <v>20</v>
      </c>
      <c r="E171" s="14">
        <f t="shared" si="28"/>
        <v>90.909090909090907</v>
      </c>
      <c r="F171" s="5">
        <v>2</v>
      </c>
      <c r="G171" s="11">
        <f t="shared" si="29"/>
        <v>9.0909090909090917</v>
      </c>
      <c r="H171" s="47"/>
      <c r="I171" s="54"/>
    </row>
    <row r="172" spans="1:9" ht="21.95" customHeight="1" x14ac:dyDescent="0.25">
      <c r="A172" s="2" t="s">
        <v>4</v>
      </c>
      <c r="B172" s="9">
        <v>1</v>
      </c>
      <c r="C172" s="5">
        <v>22</v>
      </c>
      <c r="D172" s="5">
        <f t="shared" si="27"/>
        <v>21</v>
      </c>
      <c r="E172" s="14">
        <f t="shared" si="28"/>
        <v>95.454545454545453</v>
      </c>
      <c r="F172" s="5">
        <v>1</v>
      </c>
      <c r="G172" s="11">
        <f t="shared" si="29"/>
        <v>4.5454545454545459</v>
      </c>
      <c r="H172" s="47"/>
      <c r="I172" s="54"/>
    </row>
    <row r="173" spans="1:9" ht="21.95" customHeight="1" x14ac:dyDescent="0.25">
      <c r="A173" s="2" t="s">
        <v>5</v>
      </c>
      <c r="B173" s="9">
        <v>1</v>
      </c>
      <c r="C173" s="5">
        <v>22</v>
      </c>
      <c r="D173" s="5">
        <f t="shared" si="27"/>
        <v>19</v>
      </c>
      <c r="E173" s="14">
        <f t="shared" si="28"/>
        <v>86.36363636363636</v>
      </c>
      <c r="F173" s="5">
        <v>3</v>
      </c>
      <c r="G173" s="11">
        <f t="shared" si="29"/>
        <v>13.636363636363637</v>
      </c>
      <c r="H173" s="47"/>
      <c r="I173" s="54"/>
    </row>
    <row r="174" spans="1:9" ht="21.95" customHeight="1" x14ac:dyDescent="0.25">
      <c r="A174" s="2" t="s">
        <v>10</v>
      </c>
      <c r="B174" s="9">
        <v>1</v>
      </c>
      <c r="C174" s="5">
        <v>22</v>
      </c>
      <c r="D174" s="5">
        <f t="shared" si="27"/>
        <v>22</v>
      </c>
      <c r="E174" s="14">
        <f t="shared" si="28"/>
        <v>100</v>
      </c>
      <c r="F174" s="5">
        <v>0</v>
      </c>
      <c r="G174" s="11">
        <f t="shared" si="29"/>
        <v>0</v>
      </c>
      <c r="H174" s="47"/>
      <c r="I174" s="54"/>
    </row>
    <row r="175" spans="1:9" ht="21.95" customHeight="1" x14ac:dyDescent="0.25">
      <c r="A175" s="2" t="s">
        <v>6</v>
      </c>
      <c r="B175" s="9">
        <v>1</v>
      </c>
      <c r="C175" s="5">
        <v>22</v>
      </c>
      <c r="D175" s="5">
        <f t="shared" si="27"/>
        <v>20</v>
      </c>
      <c r="E175" s="14">
        <f t="shared" si="28"/>
        <v>90.909090909090907</v>
      </c>
      <c r="F175" s="5">
        <v>2</v>
      </c>
      <c r="G175" s="11">
        <f t="shared" si="29"/>
        <v>9.0909090909090917</v>
      </c>
      <c r="H175" s="47"/>
      <c r="I175" s="54"/>
    </row>
    <row r="176" spans="1:9" ht="21.95" customHeight="1" x14ac:dyDescent="0.25">
      <c r="A176" s="2" t="s">
        <v>7</v>
      </c>
      <c r="B176" s="9">
        <v>1</v>
      </c>
      <c r="C176" s="5">
        <v>22</v>
      </c>
      <c r="D176" s="5">
        <f t="shared" si="27"/>
        <v>20</v>
      </c>
      <c r="E176" s="14">
        <f t="shared" si="28"/>
        <v>90.909090909090907</v>
      </c>
      <c r="F176" s="5">
        <v>2</v>
      </c>
      <c r="G176" s="11">
        <f t="shared" si="29"/>
        <v>9.0909090909090917</v>
      </c>
      <c r="H176" s="47"/>
      <c r="I176" s="54"/>
    </row>
    <row r="177" spans="1:9" ht="21.95" customHeight="1" x14ac:dyDescent="0.25">
      <c r="A177" s="2" t="s">
        <v>8</v>
      </c>
      <c r="B177" s="9">
        <v>2</v>
      </c>
      <c r="C177" s="5">
        <v>44</v>
      </c>
      <c r="D177" s="5">
        <f t="shared" si="27"/>
        <v>42</v>
      </c>
      <c r="E177" s="14">
        <f t="shared" si="28"/>
        <v>95.454545454545453</v>
      </c>
      <c r="F177" s="5">
        <f>2+0</f>
        <v>2</v>
      </c>
      <c r="G177" s="11">
        <f t="shared" si="29"/>
        <v>4.5454545454545459</v>
      </c>
      <c r="H177" s="47"/>
      <c r="I177" s="54"/>
    </row>
    <row r="178" spans="1:9" ht="21.95" customHeight="1" x14ac:dyDescent="0.25">
      <c r="A178" s="2" t="s">
        <v>43</v>
      </c>
      <c r="B178" s="9">
        <v>1</v>
      </c>
      <c r="C178" s="5">
        <v>22</v>
      </c>
      <c r="D178" s="5">
        <f t="shared" si="27"/>
        <v>21</v>
      </c>
      <c r="E178" s="14">
        <f t="shared" si="28"/>
        <v>95.454545454545453</v>
      </c>
      <c r="F178" s="5">
        <v>1</v>
      </c>
      <c r="G178" s="11">
        <f t="shared" si="29"/>
        <v>4.5454545454545459</v>
      </c>
      <c r="H178" s="47"/>
      <c r="I178" s="54"/>
    </row>
    <row r="179" spans="1:9" ht="21.95" customHeight="1" thickBot="1" x14ac:dyDescent="0.3">
      <c r="A179" s="3" t="s">
        <v>9</v>
      </c>
      <c r="B179" s="10">
        <v>1</v>
      </c>
      <c r="C179" s="5">
        <v>22</v>
      </c>
      <c r="D179" s="6">
        <f t="shared" si="27"/>
        <v>22</v>
      </c>
      <c r="E179" s="15">
        <f t="shared" si="28"/>
        <v>100</v>
      </c>
      <c r="F179" s="6">
        <v>0</v>
      </c>
      <c r="G179" s="12">
        <f t="shared" si="29"/>
        <v>0</v>
      </c>
      <c r="H179" s="47"/>
      <c r="I179" s="54"/>
    </row>
    <row r="180" spans="1:9" ht="15.75" thickBot="1" x14ac:dyDescent="0.3"/>
    <row r="181" spans="1:9" ht="15" customHeight="1" x14ac:dyDescent="0.25">
      <c r="A181" s="22" t="s">
        <v>65</v>
      </c>
      <c r="B181" s="23"/>
      <c r="C181" s="23"/>
      <c r="D181" s="23"/>
      <c r="E181" s="23"/>
      <c r="F181" s="23"/>
      <c r="G181" s="24"/>
    </row>
    <row r="182" spans="1:9" ht="24" customHeight="1" thickBot="1" x14ac:dyDescent="0.3">
      <c r="A182" s="48"/>
      <c r="B182" s="49"/>
      <c r="C182" s="49"/>
      <c r="D182" s="49"/>
      <c r="E182" s="49"/>
      <c r="F182" s="49"/>
      <c r="G182" s="50"/>
    </row>
    <row r="183" spans="1:9" ht="21.95" customHeight="1" thickBot="1" x14ac:dyDescent="0.35">
      <c r="A183" s="42" t="s">
        <v>0</v>
      </c>
      <c r="B183" s="43" t="s">
        <v>11</v>
      </c>
      <c r="C183" s="4" t="s">
        <v>12</v>
      </c>
      <c r="D183" s="51" t="s">
        <v>22</v>
      </c>
      <c r="E183" s="52"/>
      <c r="F183" s="51" t="s">
        <v>23</v>
      </c>
      <c r="G183" s="52"/>
      <c r="H183" s="47"/>
      <c r="I183" s="47"/>
    </row>
    <row r="184" spans="1:9" ht="21.95" customHeight="1" x14ac:dyDescent="0.25">
      <c r="A184" s="17" t="s">
        <v>1</v>
      </c>
      <c r="B184" s="5">
        <v>1</v>
      </c>
      <c r="C184" s="5">
        <v>21</v>
      </c>
      <c r="D184" s="53">
        <f>C184-F184</f>
        <v>20</v>
      </c>
      <c r="E184" s="14">
        <f>D184*100/C184</f>
        <v>95.238095238095241</v>
      </c>
      <c r="F184" s="53">
        <v>1</v>
      </c>
      <c r="G184" s="11">
        <f>F184*100/C184</f>
        <v>4.7619047619047619</v>
      </c>
      <c r="H184" s="47"/>
      <c r="I184" s="54"/>
    </row>
    <row r="185" spans="1:9" ht="21.95" customHeight="1" x14ac:dyDescent="0.25">
      <c r="A185" s="2" t="s">
        <v>41</v>
      </c>
      <c r="B185" s="9">
        <v>1</v>
      </c>
      <c r="C185" s="5">
        <v>21</v>
      </c>
      <c r="D185" s="5">
        <f t="shared" ref="D185:D196" si="30">C185-F185</f>
        <v>21</v>
      </c>
      <c r="E185" s="14">
        <f t="shared" ref="E185:E196" si="31">D185*100/C185</f>
        <v>100</v>
      </c>
      <c r="F185" s="5">
        <v>0</v>
      </c>
      <c r="G185" s="11">
        <f t="shared" ref="G185:G196" si="32">F185*100/C185</f>
        <v>0</v>
      </c>
      <c r="H185" s="47"/>
      <c r="I185" s="54"/>
    </row>
    <row r="186" spans="1:9" ht="21.95" customHeight="1" x14ac:dyDescent="0.25">
      <c r="A186" s="1" t="s">
        <v>26</v>
      </c>
      <c r="B186" s="9">
        <v>1</v>
      </c>
      <c r="C186" s="5">
        <v>21</v>
      </c>
      <c r="D186" s="5">
        <f t="shared" si="30"/>
        <v>19.5</v>
      </c>
      <c r="E186" s="13">
        <f t="shared" si="31"/>
        <v>92.857142857142861</v>
      </c>
      <c r="F186" s="5">
        <v>1.5</v>
      </c>
      <c r="G186" s="16">
        <f t="shared" si="32"/>
        <v>7.1428571428571432</v>
      </c>
      <c r="H186" s="47"/>
      <c r="I186" s="54"/>
    </row>
    <row r="187" spans="1:9" ht="21.95" customHeight="1" x14ac:dyDescent="0.25">
      <c r="A187" s="8" t="s">
        <v>25</v>
      </c>
      <c r="B187" s="5">
        <v>1</v>
      </c>
      <c r="C187" s="5">
        <v>21</v>
      </c>
      <c r="D187" s="5">
        <f t="shared" si="30"/>
        <v>19</v>
      </c>
      <c r="E187" s="14">
        <f t="shared" si="31"/>
        <v>90.476190476190482</v>
      </c>
      <c r="F187" s="5">
        <v>2</v>
      </c>
      <c r="G187" s="11">
        <f t="shared" si="32"/>
        <v>9.5238095238095237</v>
      </c>
      <c r="H187" s="47"/>
      <c r="I187" s="54"/>
    </row>
    <row r="188" spans="1:9" ht="21.95" customHeight="1" x14ac:dyDescent="0.25">
      <c r="A188" s="2" t="s">
        <v>42</v>
      </c>
      <c r="B188" s="9">
        <v>1</v>
      </c>
      <c r="C188" s="5">
        <v>21</v>
      </c>
      <c r="D188" s="5">
        <f t="shared" si="30"/>
        <v>15</v>
      </c>
      <c r="E188" s="14">
        <f t="shared" si="31"/>
        <v>71.428571428571431</v>
      </c>
      <c r="F188" s="5">
        <v>6</v>
      </c>
      <c r="G188" s="11">
        <f t="shared" si="32"/>
        <v>28.571428571428573</v>
      </c>
      <c r="H188" s="47"/>
      <c r="I188" s="54"/>
    </row>
    <row r="189" spans="1:9" ht="21.95" customHeight="1" x14ac:dyDescent="0.25">
      <c r="A189" s="2" t="s">
        <v>4</v>
      </c>
      <c r="B189" s="9">
        <v>1</v>
      </c>
      <c r="C189" s="5">
        <v>21</v>
      </c>
      <c r="D189" s="5">
        <f t="shared" si="30"/>
        <v>10</v>
      </c>
      <c r="E189" s="14">
        <f t="shared" si="31"/>
        <v>47.61904761904762</v>
      </c>
      <c r="F189" s="5">
        <v>11</v>
      </c>
      <c r="G189" s="11">
        <f t="shared" si="32"/>
        <v>52.38095238095238</v>
      </c>
      <c r="H189" s="47"/>
      <c r="I189" s="54"/>
    </row>
    <row r="190" spans="1:9" ht="21.95" customHeight="1" x14ac:dyDescent="0.25">
      <c r="A190" s="2" t="s">
        <v>5</v>
      </c>
      <c r="B190" s="9">
        <v>1</v>
      </c>
      <c r="C190" s="5">
        <v>21</v>
      </c>
      <c r="D190" s="5">
        <f t="shared" si="30"/>
        <v>20</v>
      </c>
      <c r="E190" s="14">
        <f t="shared" si="31"/>
        <v>95.238095238095241</v>
      </c>
      <c r="F190" s="5">
        <v>1</v>
      </c>
      <c r="G190" s="11">
        <f t="shared" si="32"/>
        <v>4.7619047619047619</v>
      </c>
      <c r="H190" s="47"/>
      <c r="I190" s="54"/>
    </row>
    <row r="191" spans="1:9" ht="21.95" customHeight="1" x14ac:dyDescent="0.25">
      <c r="A191" s="2" t="s">
        <v>10</v>
      </c>
      <c r="B191" s="9">
        <v>1</v>
      </c>
      <c r="C191" s="5">
        <v>21</v>
      </c>
      <c r="D191" s="5">
        <f t="shared" si="30"/>
        <v>17</v>
      </c>
      <c r="E191" s="14">
        <f t="shared" si="31"/>
        <v>80.952380952380949</v>
      </c>
      <c r="F191" s="5">
        <v>4</v>
      </c>
      <c r="G191" s="11">
        <f t="shared" si="32"/>
        <v>19.047619047619047</v>
      </c>
      <c r="H191" s="47"/>
      <c r="I191" s="54"/>
    </row>
    <row r="192" spans="1:9" ht="21.95" customHeight="1" x14ac:dyDescent="0.25">
      <c r="A192" s="2" t="s">
        <v>6</v>
      </c>
      <c r="B192" s="9">
        <v>1</v>
      </c>
      <c r="C192" s="5">
        <v>21</v>
      </c>
      <c r="D192" s="5">
        <f t="shared" si="30"/>
        <v>20</v>
      </c>
      <c r="E192" s="14">
        <f t="shared" si="31"/>
        <v>95.238095238095241</v>
      </c>
      <c r="F192" s="5">
        <v>1</v>
      </c>
      <c r="G192" s="11">
        <f t="shared" si="32"/>
        <v>4.7619047619047619</v>
      </c>
      <c r="H192" s="47"/>
      <c r="I192" s="54"/>
    </row>
    <row r="193" spans="1:9" ht="21.95" customHeight="1" x14ac:dyDescent="0.25">
      <c r="A193" s="2" t="s">
        <v>7</v>
      </c>
      <c r="B193" s="9">
        <v>1</v>
      </c>
      <c r="C193" s="5">
        <v>21</v>
      </c>
      <c r="D193" s="5">
        <f t="shared" si="30"/>
        <v>19</v>
      </c>
      <c r="E193" s="14">
        <f t="shared" si="31"/>
        <v>90.476190476190482</v>
      </c>
      <c r="F193" s="5">
        <v>2</v>
      </c>
      <c r="G193" s="11">
        <f t="shared" si="32"/>
        <v>9.5238095238095237</v>
      </c>
      <c r="H193" s="47"/>
      <c r="I193" s="54"/>
    </row>
    <row r="194" spans="1:9" ht="21.95" customHeight="1" x14ac:dyDescent="0.25">
      <c r="A194" s="2" t="s">
        <v>8</v>
      </c>
      <c r="B194" s="9">
        <v>2</v>
      </c>
      <c r="C194" s="5">
        <v>42</v>
      </c>
      <c r="D194" s="5">
        <f t="shared" si="30"/>
        <v>39</v>
      </c>
      <c r="E194" s="14">
        <f t="shared" si="31"/>
        <v>92.857142857142861</v>
      </c>
      <c r="F194" s="5">
        <f>3+0</f>
        <v>3</v>
      </c>
      <c r="G194" s="11">
        <f t="shared" si="32"/>
        <v>7.1428571428571432</v>
      </c>
      <c r="H194" s="47"/>
      <c r="I194" s="54"/>
    </row>
    <row r="195" spans="1:9" ht="21.95" customHeight="1" x14ac:dyDescent="0.25">
      <c r="A195" s="2" t="s">
        <v>43</v>
      </c>
      <c r="B195" s="9">
        <v>1</v>
      </c>
      <c r="C195" s="5">
        <v>21</v>
      </c>
      <c r="D195" s="5">
        <f t="shared" si="30"/>
        <v>20</v>
      </c>
      <c r="E195" s="14">
        <f t="shared" si="31"/>
        <v>95.238095238095241</v>
      </c>
      <c r="F195" s="5">
        <v>1</v>
      </c>
      <c r="G195" s="11">
        <f t="shared" si="32"/>
        <v>4.7619047619047619</v>
      </c>
      <c r="H195" s="47"/>
      <c r="I195" s="54"/>
    </row>
    <row r="196" spans="1:9" ht="21.95" customHeight="1" thickBot="1" x14ac:dyDescent="0.3">
      <c r="A196" s="3" t="s">
        <v>9</v>
      </c>
      <c r="B196" s="10">
        <v>1</v>
      </c>
      <c r="C196" s="5">
        <v>21</v>
      </c>
      <c r="D196" s="6">
        <f t="shared" si="30"/>
        <v>21</v>
      </c>
      <c r="E196" s="15">
        <f t="shared" si="31"/>
        <v>100</v>
      </c>
      <c r="F196" s="6">
        <v>0</v>
      </c>
      <c r="G196" s="12">
        <f t="shared" si="32"/>
        <v>0</v>
      </c>
      <c r="H196" s="47"/>
      <c r="I196" s="54"/>
    </row>
    <row r="197" spans="1:9" ht="15.75" thickBot="1" x14ac:dyDescent="0.3"/>
    <row r="198" spans="1:9" ht="15" customHeight="1" x14ac:dyDescent="0.25">
      <c r="A198" s="22" t="s">
        <v>66</v>
      </c>
      <c r="B198" s="23"/>
      <c r="C198" s="23"/>
      <c r="D198" s="23"/>
      <c r="E198" s="23"/>
      <c r="F198" s="23"/>
      <c r="G198" s="24"/>
    </row>
    <row r="199" spans="1:9" ht="24" customHeight="1" thickBot="1" x14ac:dyDescent="0.3">
      <c r="A199" s="48"/>
      <c r="B199" s="49"/>
      <c r="C199" s="49"/>
      <c r="D199" s="49"/>
      <c r="E199" s="49"/>
      <c r="F199" s="49"/>
      <c r="G199" s="50"/>
    </row>
    <row r="200" spans="1:9" ht="21.95" customHeight="1" thickBot="1" x14ac:dyDescent="0.35">
      <c r="A200" s="42" t="s">
        <v>0</v>
      </c>
      <c r="B200" s="43" t="s">
        <v>11</v>
      </c>
      <c r="C200" s="4" t="s">
        <v>12</v>
      </c>
      <c r="D200" s="51" t="s">
        <v>22</v>
      </c>
      <c r="E200" s="52"/>
      <c r="F200" s="51" t="s">
        <v>23</v>
      </c>
      <c r="G200" s="52"/>
      <c r="H200" s="47"/>
      <c r="I200" s="47"/>
    </row>
    <row r="201" spans="1:9" ht="21.95" customHeight="1" x14ac:dyDescent="0.25">
      <c r="A201" s="17" t="s">
        <v>1</v>
      </c>
      <c r="B201" s="5">
        <v>1</v>
      </c>
      <c r="C201" s="5">
        <v>18</v>
      </c>
      <c r="D201" s="53">
        <f>C201-F201</f>
        <v>15</v>
      </c>
      <c r="E201" s="14">
        <f>D201*100/C201</f>
        <v>83.333333333333329</v>
      </c>
      <c r="F201" s="53">
        <v>3</v>
      </c>
      <c r="G201" s="11">
        <f>F201*100/C201</f>
        <v>16.666666666666668</v>
      </c>
      <c r="H201" s="47"/>
      <c r="I201" s="54"/>
    </row>
    <row r="202" spans="1:9" ht="21.95" customHeight="1" x14ac:dyDescent="0.25">
      <c r="A202" s="2" t="s">
        <v>41</v>
      </c>
      <c r="B202" s="9">
        <v>1</v>
      </c>
      <c r="C202" s="5">
        <v>18</v>
      </c>
      <c r="D202" s="5">
        <f t="shared" ref="D202:D213" si="33">C202-F202</f>
        <v>18</v>
      </c>
      <c r="E202" s="14">
        <f t="shared" ref="E202:E213" si="34">D202*100/C202</f>
        <v>100</v>
      </c>
      <c r="F202" s="5">
        <v>0</v>
      </c>
      <c r="G202" s="11">
        <f t="shared" ref="G202:G213" si="35">F202*100/C202</f>
        <v>0</v>
      </c>
      <c r="H202" s="47"/>
      <c r="I202" s="54"/>
    </row>
    <row r="203" spans="1:9" ht="21.95" customHeight="1" x14ac:dyDescent="0.25">
      <c r="A203" s="1" t="s">
        <v>26</v>
      </c>
      <c r="B203" s="9">
        <v>1</v>
      </c>
      <c r="C203" s="5">
        <v>18</v>
      </c>
      <c r="D203" s="5">
        <f t="shared" si="33"/>
        <v>18</v>
      </c>
      <c r="E203" s="13">
        <f t="shared" si="34"/>
        <v>100</v>
      </c>
      <c r="F203" s="5">
        <v>0</v>
      </c>
      <c r="G203" s="16">
        <f t="shared" si="35"/>
        <v>0</v>
      </c>
      <c r="H203" s="47"/>
      <c r="I203" s="54"/>
    </row>
    <row r="204" spans="1:9" ht="21.95" customHeight="1" x14ac:dyDescent="0.25">
      <c r="A204" s="8" t="s">
        <v>25</v>
      </c>
      <c r="B204" s="5">
        <v>1</v>
      </c>
      <c r="C204" s="5">
        <v>18</v>
      </c>
      <c r="D204" s="5">
        <f t="shared" si="33"/>
        <v>14</v>
      </c>
      <c r="E204" s="14">
        <f t="shared" si="34"/>
        <v>77.777777777777771</v>
      </c>
      <c r="F204" s="5">
        <v>4</v>
      </c>
      <c r="G204" s="11">
        <f t="shared" si="35"/>
        <v>22.222222222222221</v>
      </c>
      <c r="H204" s="47"/>
      <c r="I204" s="54"/>
    </row>
    <row r="205" spans="1:9" ht="21.95" customHeight="1" x14ac:dyDescent="0.25">
      <c r="A205" s="2" t="s">
        <v>42</v>
      </c>
      <c r="B205" s="9">
        <v>1</v>
      </c>
      <c r="C205" s="5">
        <v>18</v>
      </c>
      <c r="D205" s="5">
        <f t="shared" si="33"/>
        <v>14</v>
      </c>
      <c r="E205" s="14">
        <f t="shared" si="34"/>
        <v>77.777777777777771</v>
      </c>
      <c r="F205" s="5">
        <v>4</v>
      </c>
      <c r="G205" s="11">
        <f t="shared" si="35"/>
        <v>22.222222222222221</v>
      </c>
      <c r="H205" s="47"/>
      <c r="I205" s="54"/>
    </row>
    <row r="206" spans="1:9" ht="21.95" customHeight="1" x14ac:dyDescent="0.25">
      <c r="A206" s="2" t="s">
        <v>4</v>
      </c>
      <c r="B206" s="9">
        <v>1</v>
      </c>
      <c r="C206" s="5">
        <v>18</v>
      </c>
      <c r="D206" s="5">
        <f t="shared" si="33"/>
        <v>13</v>
      </c>
      <c r="E206" s="14">
        <f t="shared" si="34"/>
        <v>72.222222222222229</v>
      </c>
      <c r="F206" s="5">
        <v>5</v>
      </c>
      <c r="G206" s="11">
        <f t="shared" si="35"/>
        <v>27.777777777777779</v>
      </c>
      <c r="H206" s="47"/>
      <c r="I206" s="54"/>
    </row>
    <row r="207" spans="1:9" ht="21.95" customHeight="1" x14ac:dyDescent="0.25">
      <c r="A207" s="2" t="s">
        <v>5</v>
      </c>
      <c r="B207" s="9">
        <v>1</v>
      </c>
      <c r="C207" s="5">
        <v>18</v>
      </c>
      <c r="D207" s="5">
        <f t="shared" si="33"/>
        <v>15</v>
      </c>
      <c r="E207" s="14">
        <f t="shared" si="34"/>
        <v>83.333333333333329</v>
      </c>
      <c r="F207" s="5">
        <v>3</v>
      </c>
      <c r="G207" s="11">
        <f t="shared" si="35"/>
        <v>16.666666666666668</v>
      </c>
      <c r="H207" s="47"/>
      <c r="I207" s="54"/>
    </row>
    <row r="208" spans="1:9" ht="21.95" customHeight="1" x14ac:dyDescent="0.25">
      <c r="A208" s="2" t="s">
        <v>10</v>
      </c>
      <c r="B208" s="9">
        <v>1</v>
      </c>
      <c r="C208" s="5">
        <v>18</v>
      </c>
      <c r="D208" s="5">
        <f t="shared" si="33"/>
        <v>16</v>
      </c>
      <c r="E208" s="14">
        <f t="shared" si="34"/>
        <v>88.888888888888886</v>
      </c>
      <c r="F208" s="5">
        <v>2</v>
      </c>
      <c r="G208" s="11">
        <f t="shared" si="35"/>
        <v>11.111111111111111</v>
      </c>
      <c r="H208" s="47"/>
      <c r="I208" s="54"/>
    </row>
    <row r="209" spans="1:9" ht="21.95" customHeight="1" x14ac:dyDescent="0.25">
      <c r="A209" s="2" t="s">
        <v>6</v>
      </c>
      <c r="B209" s="9">
        <v>1</v>
      </c>
      <c r="C209" s="5">
        <v>18</v>
      </c>
      <c r="D209" s="5">
        <f t="shared" si="33"/>
        <v>17</v>
      </c>
      <c r="E209" s="14">
        <f t="shared" si="34"/>
        <v>94.444444444444443</v>
      </c>
      <c r="F209" s="5">
        <v>1</v>
      </c>
      <c r="G209" s="11">
        <f t="shared" si="35"/>
        <v>5.5555555555555554</v>
      </c>
      <c r="H209" s="47"/>
      <c r="I209" s="54"/>
    </row>
    <row r="210" spans="1:9" ht="21.95" customHeight="1" x14ac:dyDescent="0.25">
      <c r="A210" s="2" t="s">
        <v>7</v>
      </c>
      <c r="B210" s="9">
        <v>1</v>
      </c>
      <c r="C210" s="5">
        <v>18</v>
      </c>
      <c r="D210" s="5">
        <f t="shared" si="33"/>
        <v>16</v>
      </c>
      <c r="E210" s="14">
        <f t="shared" si="34"/>
        <v>88.888888888888886</v>
      </c>
      <c r="F210" s="5">
        <v>2</v>
      </c>
      <c r="G210" s="11">
        <f t="shared" si="35"/>
        <v>11.111111111111111</v>
      </c>
      <c r="H210" s="47"/>
      <c r="I210" s="54"/>
    </row>
    <row r="211" spans="1:9" ht="21.95" customHeight="1" x14ac:dyDescent="0.25">
      <c r="A211" s="2" t="s">
        <v>8</v>
      </c>
      <c r="B211" s="9">
        <v>2</v>
      </c>
      <c r="C211" s="5">
        <f>18+18</f>
        <v>36</v>
      </c>
      <c r="D211" s="5">
        <f t="shared" si="33"/>
        <v>31</v>
      </c>
      <c r="E211" s="14">
        <f t="shared" si="34"/>
        <v>86.111111111111114</v>
      </c>
      <c r="F211" s="5">
        <f>5+0</f>
        <v>5</v>
      </c>
      <c r="G211" s="11">
        <f t="shared" si="35"/>
        <v>13.888888888888889</v>
      </c>
      <c r="H211" s="47"/>
      <c r="I211" s="54"/>
    </row>
    <row r="212" spans="1:9" ht="21.95" customHeight="1" x14ac:dyDescent="0.25">
      <c r="A212" s="2" t="s">
        <v>43</v>
      </c>
      <c r="B212" s="9">
        <v>1</v>
      </c>
      <c r="C212" s="5">
        <v>18</v>
      </c>
      <c r="D212" s="5">
        <f t="shared" si="33"/>
        <v>16.5</v>
      </c>
      <c r="E212" s="14">
        <f t="shared" si="34"/>
        <v>91.666666666666671</v>
      </c>
      <c r="F212" s="5">
        <v>1.5</v>
      </c>
      <c r="G212" s="11">
        <f t="shared" si="35"/>
        <v>8.3333333333333339</v>
      </c>
      <c r="H212" s="47"/>
      <c r="I212" s="54"/>
    </row>
    <row r="213" spans="1:9" ht="21.95" customHeight="1" thickBot="1" x14ac:dyDescent="0.3">
      <c r="A213" s="3" t="s">
        <v>9</v>
      </c>
      <c r="B213" s="10">
        <v>1</v>
      </c>
      <c r="C213" s="5">
        <v>18</v>
      </c>
      <c r="D213" s="6">
        <f t="shared" si="33"/>
        <v>9</v>
      </c>
      <c r="E213" s="15">
        <f t="shared" si="34"/>
        <v>50</v>
      </c>
      <c r="F213" s="6">
        <v>9</v>
      </c>
      <c r="G213" s="12">
        <f t="shared" si="35"/>
        <v>50</v>
      </c>
      <c r="H213" s="47"/>
      <c r="I213" s="54"/>
    </row>
  </sheetData>
  <mergeCells count="43">
    <mergeCell ref="A181:G182"/>
    <mergeCell ref="D183:E183"/>
    <mergeCell ref="F183:G183"/>
    <mergeCell ref="A198:G199"/>
    <mergeCell ref="D200:E200"/>
    <mergeCell ref="F200:G200"/>
    <mergeCell ref="A147:G148"/>
    <mergeCell ref="D149:E149"/>
    <mergeCell ref="F149:G149"/>
    <mergeCell ref="A164:G165"/>
    <mergeCell ref="D166:E166"/>
    <mergeCell ref="F166:G166"/>
    <mergeCell ref="A113:G114"/>
    <mergeCell ref="D115:E115"/>
    <mergeCell ref="F115:G115"/>
    <mergeCell ref="A130:G131"/>
    <mergeCell ref="D132:E132"/>
    <mergeCell ref="F132:G132"/>
    <mergeCell ref="A79:G80"/>
    <mergeCell ref="D81:E81"/>
    <mergeCell ref="F81:G81"/>
    <mergeCell ref="A96:G97"/>
    <mergeCell ref="D98:E98"/>
    <mergeCell ref="F98:G98"/>
    <mergeCell ref="A45:G46"/>
    <mergeCell ref="D47:E47"/>
    <mergeCell ref="F47:G47"/>
    <mergeCell ref="A62:G63"/>
    <mergeCell ref="D64:E64"/>
    <mergeCell ref="F64:G64"/>
    <mergeCell ref="A9:F9"/>
    <mergeCell ref="A11:G12"/>
    <mergeCell ref="D13:E13"/>
    <mergeCell ref="F13:G13"/>
    <mergeCell ref="A28:G29"/>
    <mergeCell ref="D30:E30"/>
    <mergeCell ref="F30:G30"/>
    <mergeCell ref="A1:G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abSelected="1" workbookViewId="0">
      <pane ySplit="9" topLeftCell="A10" activePane="bottomLeft" state="frozen"/>
      <selection pane="bottomLeft" activeCell="L13" sqref="L13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ht="18.75" customHeight="1" x14ac:dyDescent="0.3">
      <c r="A1" s="32" t="s">
        <v>18</v>
      </c>
      <c r="B1" s="33"/>
      <c r="C1" s="33"/>
      <c r="D1" s="33"/>
      <c r="E1" s="33"/>
      <c r="F1" s="33"/>
      <c r="G1" s="34"/>
    </row>
    <row r="2" spans="1:9" ht="12.95" customHeight="1" x14ac:dyDescent="0.25">
      <c r="A2" s="35" t="s">
        <v>14</v>
      </c>
      <c r="B2" s="31"/>
      <c r="C2" s="31"/>
      <c r="D2" s="31"/>
      <c r="E2" s="31"/>
      <c r="F2" s="31"/>
      <c r="G2" s="36"/>
    </row>
    <row r="3" spans="1:9" ht="12.95" customHeight="1" x14ac:dyDescent="0.25">
      <c r="A3" s="35" t="s">
        <v>15</v>
      </c>
      <c r="B3" s="31"/>
      <c r="C3" s="31"/>
      <c r="D3" s="31"/>
      <c r="E3" s="31"/>
      <c r="F3" s="31"/>
      <c r="G3" s="36"/>
    </row>
    <row r="4" spans="1:9" ht="12.95" customHeight="1" x14ac:dyDescent="0.25">
      <c r="A4" s="37" t="s">
        <v>13</v>
      </c>
      <c r="B4" s="21"/>
      <c r="C4" s="21"/>
      <c r="D4" s="21"/>
      <c r="E4" s="21"/>
      <c r="F4" s="21"/>
      <c r="G4" s="36"/>
    </row>
    <row r="5" spans="1:9" ht="12.95" customHeight="1" x14ac:dyDescent="0.25">
      <c r="A5" s="37" t="s">
        <v>16</v>
      </c>
      <c r="B5" s="21"/>
      <c r="C5" s="21"/>
      <c r="D5" s="21"/>
      <c r="E5" s="21"/>
      <c r="F5" s="21"/>
      <c r="G5" s="36"/>
    </row>
    <row r="6" spans="1:9" ht="12.95" customHeight="1" x14ac:dyDescent="0.25">
      <c r="A6" s="37" t="s">
        <v>19</v>
      </c>
      <c r="B6" s="21"/>
      <c r="C6" s="21"/>
      <c r="D6" s="21"/>
      <c r="E6" s="21"/>
      <c r="F6" s="21"/>
      <c r="G6" s="36"/>
    </row>
    <row r="7" spans="1:9" ht="12.95" customHeight="1" x14ac:dyDescent="0.25">
      <c r="A7" s="38" t="s">
        <v>20</v>
      </c>
      <c r="B7" s="20"/>
      <c r="C7" s="20"/>
      <c r="D7" s="20"/>
      <c r="E7" s="20"/>
      <c r="F7" s="20"/>
      <c r="G7" s="36"/>
    </row>
    <row r="8" spans="1:9" ht="12.95" customHeight="1" x14ac:dyDescent="0.25">
      <c r="A8" s="38" t="s">
        <v>21</v>
      </c>
      <c r="B8" s="20"/>
      <c r="C8" s="20"/>
      <c r="D8" s="20"/>
      <c r="E8" s="20"/>
      <c r="F8" s="20"/>
      <c r="G8" s="36"/>
    </row>
    <row r="9" spans="1:9" ht="12.95" customHeight="1" thickBot="1" x14ac:dyDescent="0.3">
      <c r="A9" s="39" t="s">
        <v>17</v>
      </c>
      <c r="B9" s="40"/>
      <c r="C9" s="40"/>
      <c r="D9" s="40"/>
      <c r="E9" s="40"/>
      <c r="F9" s="40"/>
      <c r="G9" s="41"/>
    </row>
    <row r="10" spans="1:9" ht="15.75" thickBot="1" x14ac:dyDescent="0.3"/>
    <row r="11" spans="1:9" x14ac:dyDescent="0.25">
      <c r="A11" s="22" t="s">
        <v>67</v>
      </c>
      <c r="B11" s="23"/>
      <c r="C11" s="23"/>
      <c r="D11" s="23"/>
      <c r="E11" s="23"/>
      <c r="F11" s="23"/>
      <c r="G11" s="24"/>
    </row>
    <row r="12" spans="1:9" ht="24" customHeight="1" thickBot="1" x14ac:dyDescent="0.3">
      <c r="A12" s="25"/>
      <c r="B12" s="26"/>
      <c r="C12" s="26"/>
      <c r="D12" s="26"/>
      <c r="E12" s="26"/>
      <c r="F12" s="26"/>
      <c r="G12" s="27"/>
    </row>
    <row r="13" spans="1:9" ht="21.95" customHeight="1" thickBot="1" x14ac:dyDescent="0.35">
      <c r="A13" s="42" t="s">
        <v>0</v>
      </c>
      <c r="B13" s="43" t="s">
        <v>11</v>
      </c>
      <c r="C13" s="4" t="s">
        <v>12</v>
      </c>
      <c r="D13" s="28" t="s">
        <v>22</v>
      </c>
      <c r="E13" s="29"/>
      <c r="F13" s="28" t="s">
        <v>23</v>
      </c>
      <c r="G13" s="29"/>
      <c r="H13" s="47"/>
      <c r="I13" s="47"/>
    </row>
    <row r="14" spans="1:9" ht="21.95" customHeight="1" x14ac:dyDescent="0.25">
      <c r="A14" s="17" t="s">
        <v>1</v>
      </c>
      <c r="B14" s="5">
        <v>1</v>
      </c>
      <c r="C14" s="5">
        <v>22</v>
      </c>
      <c r="D14" s="5">
        <f>C14-F14</f>
        <v>21</v>
      </c>
      <c r="E14" s="14">
        <f>D14*100/C14</f>
        <v>95.454545454545453</v>
      </c>
      <c r="F14" s="5">
        <v>1</v>
      </c>
      <c r="G14" s="11">
        <f>F14*100/C14</f>
        <v>4.5454545454545459</v>
      </c>
      <c r="H14" s="47"/>
      <c r="I14" s="54"/>
    </row>
    <row r="15" spans="1:9" ht="21.95" customHeight="1" x14ac:dyDescent="0.25">
      <c r="A15" s="2" t="s">
        <v>41</v>
      </c>
      <c r="B15" s="9">
        <v>1</v>
      </c>
      <c r="C15" s="5">
        <v>22</v>
      </c>
      <c r="D15" s="5">
        <f t="shared" ref="D15:D26" si="0">C15-F15</f>
        <v>18</v>
      </c>
      <c r="E15" s="14">
        <f t="shared" ref="E15:E26" si="1">D15*100/C15</f>
        <v>81.818181818181813</v>
      </c>
      <c r="F15" s="5">
        <v>4</v>
      </c>
      <c r="G15" s="11">
        <f t="shared" ref="G15:G26" si="2">F15*100/C15</f>
        <v>18.181818181818183</v>
      </c>
      <c r="H15" s="47"/>
      <c r="I15" s="54"/>
    </row>
    <row r="16" spans="1:9" ht="21.95" customHeight="1" x14ac:dyDescent="0.25">
      <c r="A16" s="1" t="s">
        <v>26</v>
      </c>
      <c r="B16" s="9">
        <v>1</v>
      </c>
      <c r="C16" s="5">
        <v>22</v>
      </c>
      <c r="D16" s="5">
        <f t="shared" si="0"/>
        <v>16</v>
      </c>
      <c r="E16" s="13">
        <f t="shared" si="1"/>
        <v>72.727272727272734</v>
      </c>
      <c r="F16" s="5">
        <v>6</v>
      </c>
      <c r="G16" s="16">
        <f t="shared" si="2"/>
        <v>27.272727272727273</v>
      </c>
      <c r="H16" s="47"/>
      <c r="I16" s="54"/>
    </row>
    <row r="17" spans="1:9" ht="21.95" customHeight="1" x14ac:dyDescent="0.25">
      <c r="A17" s="8" t="s">
        <v>25</v>
      </c>
      <c r="B17" s="5">
        <v>1</v>
      </c>
      <c r="C17" s="5">
        <v>22</v>
      </c>
      <c r="D17" s="5">
        <f t="shared" si="0"/>
        <v>22</v>
      </c>
      <c r="E17" s="14">
        <f t="shared" si="1"/>
        <v>100</v>
      </c>
      <c r="F17" s="5">
        <v>0</v>
      </c>
      <c r="G17" s="11">
        <f t="shared" si="2"/>
        <v>0</v>
      </c>
      <c r="H17" s="47"/>
      <c r="I17" s="54"/>
    </row>
    <row r="18" spans="1:9" ht="21.95" customHeight="1" x14ac:dyDescent="0.25">
      <c r="A18" s="2" t="s">
        <v>42</v>
      </c>
      <c r="B18" s="9">
        <v>1</v>
      </c>
      <c r="C18" s="5">
        <v>22</v>
      </c>
      <c r="D18" s="5">
        <f t="shared" si="0"/>
        <v>19.5</v>
      </c>
      <c r="E18" s="14">
        <f t="shared" si="1"/>
        <v>88.63636363636364</v>
      </c>
      <c r="F18" s="5">
        <v>2.5</v>
      </c>
      <c r="G18" s="11">
        <f t="shared" si="2"/>
        <v>11.363636363636363</v>
      </c>
      <c r="H18" s="47"/>
      <c r="I18" s="54"/>
    </row>
    <row r="19" spans="1:9" ht="21.95" customHeight="1" x14ac:dyDescent="0.25">
      <c r="A19" s="2" t="s">
        <v>68</v>
      </c>
      <c r="B19" s="9">
        <v>1</v>
      </c>
      <c r="C19" s="5">
        <v>22</v>
      </c>
      <c r="D19" s="5">
        <f t="shared" si="0"/>
        <v>21</v>
      </c>
      <c r="E19" s="14">
        <f t="shared" si="1"/>
        <v>95.454545454545453</v>
      </c>
      <c r="F19" s="5">
        <v>1</v>
      </c>
      <c r="G19" s="11">
        <f t="shared" si="2"/>
        <v>4.5454545454545459</v>
      </c>
      <c r="H19" s="47"/>
      <c r="I19" s="54"/>
    </row>
    <row r="20" spans="1:9" ht="21.95" customHeight="1" x14ac:dyDescent="0.25">
      <c r="A20" s="2" t="s">
        <v>5</v>
      </c>
      <c r="B20" s="9">
        <v>1</v>
      </c>
      <c r="C20" s="5">
        <v>22</v>
      </c>
      <c r="D20" s="5">
        <f t="shared" si="0"/>
        <v>21</v>
      </c>
      <c r="E20" s="14">
        <f t="shared" si="1"/>
        <v>95.454545454545453</v>
      </c>
      <c r="F20" s="5">
        <v>1</v>
      </c>
      <c r="G20" s="11">
        <f t="shared" si="2"/>
        <v>4.5454545454545459</v>
      </c>
      <c r="H20" s="47"/>
      <c r="I20" s="54"/>
    </row>
    <row r="21" spans="1:9" ht="21.95" customHeight="1" x14ac:dyDescent="0.25">
      <c r="A21" s="2" t="s">
        <v>10</v>
      </c>
      <c r="B21" s="9">
        <v>1</v>
      </c>
      <c r="C21" s="5">
        <v>22</v>
      </c>
      <c r="D21" s="5">
        <f t="shared" si="0"/>
        <v>19</v>
      </c>
      <c r="E21" s="14">
        <f t="shared" si="1"/>
        <v>86.36363636363636</v>
      </c>
      <c r="F21" s="5">
        <v>3</v>
      </c>
      <c r="G21" s="11">
        <f t="shared" si="2"/>
        <v>13.636363636363637</v>
      </c>
      <c r="H21" s="47"/>
      <c r="I21" s="54"/>
    </row>
    <row r="22" spans="1:9" ht="21.95" customHeight="1" x14ac:dyDescent="0.25">
      <c r="A22" s="2" t="s">
        <v>6</v>
      </c>
      <c r="B22" s="9">
        <v>1</v>
      </c>
      <c r="C22" s="5">
        <v>22</v>
      </c>
      <c r="D22" s="5">
        <f t="shared" si="0"/>
        <v>21</v>
      </c>
      <c r="E22" s="14">
        <f t="shared" si="1"/>
        <v>95.454545454545453</v>
      </c>
      <c r="F22" s="5">
        <v>1</v>
      </c>
      <c r="G22" s="11">
        <f t="shared" si="2"/>
        <v>4.5454545454545459</v>
      </c>
      <c r="H22" s="47"/>
      <c r="I22" s="54"/>
    </row>
    <row r="23" spans="1:9" ht="21.95" customHeight="1" x14ac:dyDescent="0.25">
      <c r="A23" s="2" t="s">
        <v>69</v>
      </c>
      <c r="B23" s="9">
        <v>1</v>
      </c>
      <c r="C23" s="5">
        <v>22</v>
      </c>
      <c r="D23" s="5">
        <f t="shared" si="0"/>
        <v>20</v>
      </c>
      <c r="E23" s="14">
        <f t="shared" si="1"/>
        <v>90.909090909090907</v>
      </c>
      <c r="F23" s="5">
        <v>2</v>
      </c>
      <c r="G23" s="11">
        <f t="shared" si="2"/>
        <v>9.0909090909090917</v>
      </c>
      <c r="H23" s="47"/>
      <c r="I23" s="54"/>
    </row>
    <row r="24" spans="1:9" ht="21.95" customHeight="1" x14ac:dyDescent="0.25">
      <c r="A24" s="2" t="s">
        <v>8</v>
      </c>
      <c r="B24" s="9">
        <v>2</v>
      </c>
      <c r="C24" s="5">
        <v>44</v>
      </c>
      <c r="D24" s="5">
        <f t="shared" si="0"/>
        <v>38</v>
      </c>
      <c r="E24" s="14">
        <f t="shared" si="1"/>
        <v>86.36363636363636</v>
      </c>
      <c r="F24" s="5">
        <f>3+3</f>
        <v>6</v>
      </c>
      <c r="G24" s="11">
        <f t="shared" si="2"/>
        <v>13.636363636363637</v>
      </c>
      <c r="H24" s="47"/>
      <c r="I24" s="54"/>
    </row>
    <row r="25" spans="1:9" ht="21.95" customHeight="1" x14ac:dyDescent="0.25">
      <c r="A25" s="2" t="s">
        <v>70</v>
      </c>
      <c r="B25" s="9">
        <v>1</v>
      </c>
      <c r="C25" s="5">
        <v>22</v>
      </c>
      <c r="D25" s="5">
        <f t="shared" si="0"/>
        <v>15</v>
      </c>
      <c r="E25" s="14">
        <f t="shared" si="1"/>
        <v>68.181818181818187</v>
      </c>
      <c r="F25" s="5">
        <v>7</v>
      </c>
      <c r="G25" s="11">
        <f t="shared" si="2"/>
        <v>31.818181818181817</v>
      </c>
      <c r="H25" s="47"/>
      <c r="I25" s="54"/>
    </row>
    <row r="26" spans="1:9" ht="21.95" customHeight="1" thickBot="1" x14ac:dyDescent="0.3">
      <c r="A26" s="3" t="s">
        <v>9</v>
      </c>
      <c r="B26" s="10">
        <v>1</v>
      </c>
      <c r="C26" s="5">
        <v>22</v>
      </c>
      <c r="D26" s="5">
        <f t="shared" si="0"/>
        <v>20.5</v>
      </c>
      <c r="E26" s="15">
        <f t="shared" si="1"/>
        <v>93.181818181818187</v>
      </c>
      <c r="F26" s="5">
        <v>1.5</v>
      </c>
      <c r="G26" s="12">
        <f t="shared" si="2"/>
        <v>6.8181818181818183</v>
      </c>
      <c r="H26" s="47"/>
      <c r="I26" s="54"/>
    </row>
    <row r="27" spans="1:9" ht="15.75" thickBot="1" x14ac:dyDescent="0.3"/>
    <row r="28" spans="1:9" x14ac:dyDescent="0.25">
      <c r="A28" s="22" t="s">
        <v>71</v>
      </c>
      <c r="B28" s="23"/>
      <c r="C28" s="23"/>
      <c r="D28" s="23"/>
      <c r="E28" s="23"/>
      <c r="F28" s="23"/>
      <c r="G28" s="24"/>
    </row>
    <row r="29" spans="1:9" ht="24" customHeight="1" thickBot="1" x14ac:dyDescent="0.3">
      <c r="A29" s="25"/>
      <c r="B29" s="26"/>
      <c r="C29" s="26"/>
      <c r="D29" s="26"/>
      <c r="E29" s="26"/>
      <c r="F29" s="26"/>
      <c r="G29" s="27"/>
    </row>
    <row r="30" spans="1:9" ht="21.95" customHeight="1" thickBot="1" x14ac:dyDescent="0.35">
      <c r="A30" s="42" t="s">
        <v>0</v>
      </c>
      <c r="B30" s="43" t="s">
        <v>11</v>
      </c>
      <c r="C30" s="4" t="s">
        <v>12</v>
      </c>
      <c r="D30" s="28" t="s">
        <v>22</v>
      </c>
      <c r="E30" s="29"/>
      <c r="F30" s="28" t="s">
        <v>23</v>
      </c>
      <c r="G30" s="29"/>
      <c r="H30" s="47"/>
      <c r="I30" s="47"/>
    </row>
    <row r="31" spans="1:9" ht="21.95" customHeight="1" x14ac:dyDescent="0.25">
      <c r="A31" s="17" t="s">
        <v>1</v>
      </c>
      <c r="B31" s="5">
        <v>1</v>
      </c>
      <c r="C31" s="5">
        <v>20</v>
      </c>
      <c r="D31" s="5">
        <f>C31-F31</f>
        <v>18</v>
      </c>
      <c r="E31" s="14">
        <f>D31*100/C31</f>
        <v>90</v>
      </c>
      <c r="F31" s="5">
        <v>2</v>
      </c>
      <c r="G31" s="11">
        <f>F31*100/C31</f>
        <v>10</v>
      </c>
      <c r="H31" s="47"/>
      <c r="I31" s="54"/>
    </row>
    <row r="32" spans="1:9" ht="21.95" customHeight="1" x14ac:dyDescent="0.25">
      <c r="A32" s="2" t="s">
        <v>41</v>
      </c>
      <c r="B32" s="9">
        <v>1</v>
      </c>
      <c r="C32" s="5">
        <v>20</v>
      </c>
      <c r="D32" s="5">
        <f t="shared" ref="D32:D43" si="3">C32-F32</f>
        <v>14</v>
      </c>
      <c r="E32" s="14">
        <f t="shared" ref="E32:E43" si="4">D32*100/C32</f>
        <v>70</v>
      </c>
      <c r="F32" s="5">
        <v>6</v>
      </c>
      <c r="G32" s="11">
        <f t="shared" ref="G32:G43" si="5">F32*100/C32</f>
        <v>30</v>
      </c>
      <c r="H32" s="47"/>
      <c r="I32" s="54"/>
    </row>
    <row r="33" spans="1:9" ht="21.95" customHeight="1" x14ac:dyDescent="0.25">
      <c r="A33" s="1" t="s">
        <v>26</v>
      </c>
      <c r="B33" s="9">
        <v>1</v>
      </c>
      <c r="C33" s="5">
        <v>20</v>
      </c>
      <c r="D33" s="5">
        <f t="shared" si="3"/>
        <v>19</v>
      </c>
      <c r="E33" s="13">
        <f t="shared" si="4"/>
        <v>95</v>
      </c>
      <c r="F33" s="5">
        <v>1</v>
      </c>
      <c r="G33" s="16">
        <f t="shared" si="5"/>
        <v>5</v>
      </c>
      <c r="H33" s="47"/>
      <c r="I33" s="54"/>
    </row>
    <row r="34" spans="1:9" ht="21.95" customHeight="1" x14ac:dyDescent="0.25">
      <c r="A34" s="8" t="s">
        <v>25</v>
      </c>
      <c r="B34" s="5">
        <v>1</v>
      </c>
      <c r="C34" s="5">
        <v>20</v>
      </c>
      <c r="D34" s="5">
        <f t="shared" si="3"/>
        <v>17</v>
      </c>
      <c r="E34" s="14">
        <f t="shared" si="4"/>
        <v>85</v>
      </c>
      <c r="F34" s="5">
        <v>3</v>
      </c>
      <c r="G34" s="11">
        <f t="shared" si="5"/>
        <v>15</v>
      </c>
      <c r="H34" s="47"/>
      <c r="I34" s="54"/>
    </row>
    <row r="35" spans="1:9" ht="21.95" customHeight="1" x14ac:dyDescent="0.25">
      <c r="A35" s="2" t="s">
        <v>42</v>
      </c>
      <c r="B35" s="9">
        <v>1</v>
      </c>
      <c r="C35" s="5">
        <v>20</v>
      </c>
      <c r="D35" s="5">
        <f t="shared" si="3"/>
        <v>16</v>
      </c>
      <c r="E35" s="14">
        <f t="shared" si="4"/>
        <v>80</v>
      </c>
      <c r="F35" s="5">
        <v>4</v>
      </c>
      <c r="G35" s="11">
        <f t="shared" si="5"/>
        <v>20</v>
      </c>
      <c r="H35" s="47"/>
      <c r="I35" s="54"/>
    </row>
    <row r="36" spans="1:9" ht="21.95" customHeight="1" x14ac:dyDescent="0.25">
      <c r="A36" s="2" t="s">
        <v>68</v>
      </c>
      <c r="B36" s="9">
        <v>1</v>
      </c>
      <c r="C36" s="5">
        <v>20</v>
      </c>
      <c r="D36" s="5">
        <f t="shared" si="3"/>
        <v>19</v>
      </c>
      <c r="E36" s="14">
        <f t="shared" si="4"/>
        <v>95</v>
      </c>
      <c r="F36" s="5">
        <v>1</v>
      </c>
      <c r="G36" s="11">
        <f t="shared" si="5"/>
        <v>5</v>
      </c>
      <c r="H36" s="47"/>
      <c r="I36" s="54"/>
    </row>
    <row r="37" spans="1:9" ht="21.95" customHeight="1" x14ac:dyDescent="0.25">
      <c r="A37" s="2" t="s">
        <v>5</v>
      </c>
      <c r="B37" s="9">
        <v>1</v>
      </c>
      <c r="C37" s="5">
        <v>20</v>
      </c>
      <c r="D37" s="5">
        <f t="shared" si="3"/>
        <v>15</v>
      </c>
      <c r="E37" s="14">
        <f t="shared" si="4"/>
        <v>75</v>
      </c>
      <c r="F37" s="5">
        <v>5</v>
      </c>
      <c r="G37" s="11">
        <f t="shared" si="5"/>
        <v>25</v>
      </c>
      <c r="H37" s="47"/>
      <c r="I37" s="54"/>
    </row>
    <row r="38" spans="1:9" ht="21.95" customHeight="1" x14ac:dyDescent="0.25">
      <c r="A38" s="2" t="s">
        <v>10</v>
      </c>
      <c r="B38" s="9">
        <v>1</v>
      </c>
      <c r="C38" s="5">
        <v>20</v>
      </c>
      <c r="D38" s="5">
        <f t="shared" si="3"/>
        <v>17</v>
      </c>
      <c r="E38" s="14">
        <f t="shared" si="4"/>
        <v>85</v>
      </c>
      <c r="F38" s="5">
        <v>3</v>
      </c>
      <c r="G38" s="11">
        <f t="shared" si="5"/>
        <v>15</v>
      </c>
      <c r="H38" s="47"/>
      <c r="I38" s="54"/>
    </row>
    <row r="39" spans="1:9" ht="21.95" customHeight="1" x14ac:dyDescent="0.25">
      <c r="A39" s="2" t="s">
        <v>6</v>
      </c>
      <c r="B39" s="9">
        <v>1</v>
      </c>
      <c r="C39" s="5">
        <v>20</v>
      </c>
      <c r="D39" s="5">
        <f t="shared" si="3"/>
        <v>17</v>
      </c>
      <c r="E39" s="14">
        <f t="shared" si="4"/>
        <v>85</v>
      </c>
      <c r="F39" s="5">
        <v>3</v>
      </c>
      <c r="G39" s="11">
        <f t="shared" si="5"/>
        <v>15</v>
      </c>
      <c r="H39" s="47"/>
      <c r="I39" s="54"/>
    </row>
    <row r="40" spans="1:9" ht="21.95" customHeight="1" x14ac:dyDescent="0.25">
      <c r="A40" s="2" t="s">
        <v>69</v>
      </c>
      <c r="B40" s="9">
        <v>1</v>
      </c>
      <c r="C40" s="5">
        <v>20</v>
      </c>
      <c r="D40" s="5">
        <f t="shared" si="3"/>
        <v>18</v>
      </c>
      <c r="E40" s="14">
        <f t="shared" si="4"/>
        <v>90</v>
      </c>
      <c r="F40" s="5">
        <v>2</v>
      </c>
      <c r="G40" s="11">
        <f t="shared" si="5"/>
        <v>10</v>
      </c>
      <c r="H40" s="47"/>
      <c r="I40" s="54"/>
    </row>
    <row r="41" spans="1:9" ht="21.95" customHeight="1" x14ac:dyDescent="0.25">
      <c r="A41" s="2" t="s">
        <v>8</v>
      </c>
      <c r="B41" s="9">
        <v>2</v>
      </c>
      <c r="C41" s="5">
        <v>40</v>
      </c>
      <c r="D41" s="5">
        <f t="shared" si="3"/>
        <v>35</v>
      </c>
      <c r="E41" s="14">
        <f t="shared" si="4"/>
        <v>87.5</v>
      </c>
      <c r="F41" s="5">
        <f>3+2</f>
        <v>5</v>
      </c>
      <c r="G41" s="11">
        <f t="shared" si="5"/>
        <v>12.5</v>
      </c>
      <c r="H41" s="47"/>
      <c r="I41" s="54"/>
    </row>
    <row r="42" spans="1:9" ht="21.95" customHeight="1" x14ac:dyDescent="0.25">
      <c r="A42" s="2" t="s">
        <v>70</v>
      </c>
      <c r="B42" s="9">
        <v>1</v>
      </c>
      <c r="C42" s="5">
        <v>20</v>
      </c>
      <c r="D42" s="5">
        <f t="shared" si="3"/>
        <v>16.5</v>
      </c>
      <c r="E42" s="14">
        <f t="shared" si="4"/>
        <v>82.5</v>
      </c>
      <c r="F42" s="5">
        <v>3.5</v>
      </c>
      <c r="G42" s="11">
        <f t="shared" si="5"/>
        <v>17.5</v>
      </c>
      <c r="H42" s="47"/>
      <c r="I42" s="54"/>
    </row>
    <row r="43" spans="1:9" ht="21.95" customHeight="1" thickBot="1" x14ac:dyDescent="0.3">
      <c r="A43" s="3" t="s">
        <v>9</v>
      </c>
      <c r="B43" s="10">
        <v>1</v>
      </c>
      <c r="C43" s="5">
        <v>20</v>
      </c>
      <c r="D43" s="5">
        <f t="shared" si="3"/>
        <v>18</v>
      </c>
      <c r="E43" s="15">
        <f t="shared" si="4"/>
        <v>90</v>
      </c>
      <c r="F43" s="5">
        <v>2</v>
      </c>
      <c r="G43" s="12">
        <f t="shared" si="5"/>
        <v>10</v>
      </c>
      <c r="H43" s="47"/>
      <c r="I43" s="54"/>
    </row>
    <row r="44" spans="1:9" ht="15.75" thickBot="1" x14ac:dyDescent="0.3"/>
    <row r="45" spans="1:9" x14ac:dyDescent="0.25">
      <c r="A45" s="22" t="s">
        <v>72</v>
      </c>
      <c r="B45" s="23"/>
      <c r="C45" s="23"/>
      <c r="D45" s="23"/>
      <c r="E45" s="23"/>
      <c r="F45" s="23"/>
      <c r="G45" s="24"/>
    </row>
    <row r="46" spans="1:9" ht="24" customHeight="1" thickBot="1" x14ac:dyDescent="0.3">
      <c r="A46" s="25"/>
      <c r="B46" s="26"/>
      <c r="C46" s="26"/>
      <c r="D46" s="26"/>
      <c r="E46" s="26"/>
      <c r="F46" s="26"/>
      <c r="G46" s="27"/>
    </row>
    <row r="47" spans="1:9" ht="21.95" customHeight="1" thickBot="1" x14ac:dyDescent="0.35">
      <c r="A47" s="42" t="s">
        <v>0</v>
      </c>
      <c r="B47" s="43" t="s">
        <v>11</v>
      </c>
      <c r="C47" s="4" t="s">
        <v>12</v>
      </c>
      <c r="D47" s="28" t="s">
        <v>22</v>
      </c>
      <c r="E47" s="29"/>
      <c r="F47" s="28" t="s">
        <v>23</v>
      </c>
      <c r="G47" s="29"/>
      <c r="H47" s="47"/>
      <c r="I47" s="47"/>
    </row>
    <row r="48" spans="1:9" ht="21.95" customHeight="1" x14ac:dyDescent="0.25">
      <c r="A48" s="17" t="s">
        <v>1</v>
      </c>
      <c r="B48" s="5">
        <v>1</v>
      </c>
      <c r="C48" s="5">
        <v>22</v>
      </c>
      <c r="D48" s="5">
        <f>C48-F48</f>
        <v>21</v>
      </c>
      <c r="E48" s="14">
        <f>D48*100/C48</f>
        <v>95.454545454545453</v>
      </c>
      <c r="F48" s="5">
        <v>1</v>
      </c>
      <c r="G48" s="11">
        <f>F48*100/C48</f>
        <v>4.5454545454545459</v>
      </c>
      <c r="H48" s="47"/>
      <c r="I48" s="54"/>
    </row>
    <row r="49" spans="1:9" ht="21.95" customHeight="1" x14ac:dyDescent="0.25">
      <c r="A49" s="2" t="s">
        <v>41</v>
      </c>
      <c r="B49" s="9">
        <v>1</v>
      </c>
      <c r="C49" s="5">
        <v>22</v>
      </c>
      <c r="D49" s="5">
        <f t="shared" ref="D49:D60" si="6">C49-F49</f>
        <v>21</v>
      </c>
      <c r="E49" s="14">
        <f t="shared" ref="E49:E60" si="7">D49*100/C49</f>
        <v>95.454545454545453</v>
      </c>
      <c r="F49" s="5">
        <v>1</v>
      </c>
      <c r="G49" s="11">
        <f t="shared" ref="G49:G60" si="8">F49*100/C49</f>
        <v>4.5454545454545459</v>
      </c>
      <c r="H49" s="47"/>
      <c r="I49" s="54"/>
    </row>
    <row r="50" spans="1:9" ht="21.95" customHeight="1" x14ac:dyDescent="0.25">
      <c r="A50" s="1" t="s">
        <v>26</v>
      </c>
      <c r="B50" s="9">
        <v>1</v>
      </c>
      <c r="C50" s="5">
        <v>22</v>
      </c>
      <c r="D50" s="5">
        <f t="shared" si="6"/>
        <v>22</v>
      </c>
      <c r="E50" s="13">
        <f t="shared" si="7"/>
        <v>100</v>
      </c>
      <c r="F50" s="5">
        <v>0</v>
      </c>
      <c r="G50" s="16">
        <f t="shared" si="8"/>
        <v>0</v>
      </c>
      <c r="H50" s="47"/>
      <c r="I50" s="54"/>
    </row>
    <row r="51" spans="1:9" ht="21.95" customHeight="1" x14ac:dyDescent="0.25">
      <c r="A51" s="8" t="s">
        <v>25</v>
      </c>
      <c r="B51" s="5">
        <v>1</v>
      </c>
      <c r="C51" s="5">
        <v>22</v>
      </c>
      <c r="D51" s="5">
        <f t="shared" si="6"/>
        <v>22</v>
      </c>
      <c r="E51" s="14">
        <f t="shared" si="7"/>
        <v>100</v>
      </c>
      <c r="F51" s="5">
        <v>0</v>
      </c>
      <c r="G51" s="11">
        <f t="shared" si="8"/>
        <v>0</v>
      </c>
      <c r="H51" s="47"/>
      <c r="I51" s="54"/>
    </row>
    <row r="52" spans="1:9" ht="21.95" customHeight="1" x14ac:dyDescent="0.25">
      <c r="A52" s="2" t="s">
        <v>42</v>
      </c>
      <c r="B52" s="9">
        <v>1</v>
      </c>
      <c r="C52" s="5">
        <v>22</v>
      </c>
      <c r="D52" s="5">
        <f t="shared" si="6"/>
        <v>19</v>
      </c>
      <c r="E52" s="14">
        <f t="shared" si="7"/>
        <v>86.36363636363636</v>
      </c>
      <c r="F52" s="5">
        <v>3</v>
      </c>
      <c r="G52" s="11">
        <f t="shared" si="8"/>
        <v>13.636363636363637</v>
      </c>
      <c r="H52" s="47"/>
      <c r="I52" s="54"/>
    </row>
    <row r="53" spans="1:9" ht="21.95" customHeight="1" x14ac:dyDescent="0.25">
      <c r="A53" s="2" t="s">
        <v>68</v>
      </c>
      <c r="B53" s="9">
        <v>1</v>
      </c>
      <c r="C53" s="5">
        <v>22</v>
      </c>
      <c r="D53" s="5">
        <f t="shared" si="6"/>
        <v>19</v>
      </c>
      <c r="E53" s="14">
        <f t="shared" si="7"/>
        <v>86.36363636363636</v>
      </c>
      <c r="F53" s="5">
        <v>3</v>
      </c>
      <c r="G53" s="11">
        <f t="shared" si="8"/>
        <v>13.636363636363637</v>
      </c>
      <c r="H53" s="47"/>
      <c r="I53" s="54"/>
    </row>
    <row r="54" spans="1:9" ht="21.95" customHeight="1" x14ac:dyDescent="0.25">
      <c r="A54" s="2" t="s">
        <v>5</v>
      </c>
      <c r="B54" s="9">
        <v>1</v>
      </c>
      <c r="C54" s="5">
        <v>22</v>
      </c>
      <c r="D54" s="5">
        <f t="shared" si="6"/>
        <v>21</v>
      </c>
      <c r="E54" s="14">
        <f t="shared" si="7"/>
        <v>95.454545454545453</v>
      </c>
      <c r="F54" s="5">
        <v>1</v>
      </c>
      <c r="G54" s="11">
        <f t="shared" si="8"/>
        <v>4.5454545454545459</v>
      </c>
      <c r="H54" s="47"/>
      <c r="I54" s="54"/>
    </row>
    <row r="55" spans="1:9" ht="21.95" customHeight="1" x14ac:dyDescent="0.25">
      <c r="A55" s="2" t="s">
        <v>10</v>
      </c>
      <c r="B55" s="9">
        <v>1</v>
      </c>
      <c r="C55" s="5">
        <v>22</v>
      </c>
      <c r="D55" s="5">
        <f t="shared" si="6"/>
        <v>22</v>
      </c>
      <c r="E55" s="14">
        <f t="shared" si="7"/>
        <v>100</v>
      </c>
      <c r="F55" s="5">
        <v>0</v>
      </c>
      <c r="G55" s="11">
        <f t="shared" si="8"/>
        <v>0</v>
      </c>
      <c r="H55" s="47"/>
      <c r="I55" s="54"/>
    </row>
    <row r="56" spans="1:9" ht="21.95" customHeight="1" x14ac:dyDescent="0.25">
      <c r="A56" s="2" t="s">
        <v>6</v>
      </c>
      <c r="B56" s="9">
        <v>1</v>
      </c>
      <c r="C56" s="5">
        <v>22</v>
      </c>
      <c r="D56" s="5">
        <f t="shared" si="6"/>
        <v>17</v>
      </c>
      <c r="E56" s="14">
        <f t="shared" si="7"/>
        <v>77.272727272727266</v>
      </c>
      <c r="F56" s="5">
        <v>5</v>
      </c>
      <c r="G56" s="11">
        <f t="shared" si="8"/>
        <v>22.727272727272727</v>
      </c>
      <c r="H56" s="47"/>
      <c r="I56" s="54"/>
    </row>
    <row r="57" spans="1:9" ht="21.95" customHeight="1" x14ac:dyDescent="0.25">
      <c r="A57" s="2" t="s">
        <v>69</v>
      </c>
      <c r="B57" s="9">
        <v>1</v>
      </c>
      <c r="C57" s="5">
        <v>22</v>
      </c>
      <c r="D57" s="5">
        <f t="shared" si="6"/>
        <v>19</v>
      </c>
      <c r="E57" s="14">
        <f t="shared" si="7"/>
        <v>86.36363636363636</v>
      </c>
      <c r="F57" s="5">
        <v>3</v>
      </c>
      <c r="G57" s="11">
        <f t="shared" si="8"/>
        <v>13.636363636363637</v>
      </c>
      <c r="H57" s="47"/>
      <c r="I57" s="54"/>
    </row>
    <row r="58" spans="1:9" ht="21.95" customHeight="1" x14ac:dyDescent="0.25">
      <c r="A58" s="2" t="s">
        <v>8</v>
      </c>
      <c r="B58" s="9">
        <v>2</v>
      </c>
      <c r="C58" s="5">
        <v>44</v>
      </c>
      <c r="D58" s="5">
        <f t="shared" si="6"/>
        <v>34</v>
      </c>
      <c r="E58" s="14">
        <f t="shared" si="7"/>
        <v>77.272727272727266</v>
      </c>
      <c r="F58" s="5">
        <f>4+6</f>
        <v>10</v>
      </c>
      <c r="G58" s="11">
        <f t="shared" si="8"/>
        <v>22.727272727272727</v>
      </c>
      <c r="H58" s="47"/>
      <c r="I58" s="54"/>
    </row>
    <row r="59" spans="1:9" ht="21.95" customHeight="1" x14ac:dyDescent="0.25">
      <c r="A59" s="2" t="s">
        <v>70</v>
      </c>
      <c r="B59" s="9">
        <v>1</v>
      </c>
      <c r="C59" s="5">
        <v>22</v>
      </c>
      <c r="D59" s="5">
        <f t="shared" si="6"/>
        <v>20.5</v>
      </c>
      <c r="E59" s="14">
        <f t="shared" si="7"/>
        <v>93.181818181818187</v>
      </c>
      <c r="F59" s="5">
        <v>1.5</v>
      </c>
      <c r="G59" s="11">
        <f t="shared" si="8"/>
        <v>6.8181818181818183</v>
      </c>
      <c r="H59" s="47"/>
      <c r="I59" s="54"/>
    </row>
    <row r="60" spans="1:9" ht="21.95" customHeight="1" thickBot="1" x14ac:dyDescent="0.3">
      <c r="A60" s="3" t="s">
        <v>9</v>
      </c>
      <c r="B60" s="10">
        <v>1</v>
      </c>
      <c r="C60" s="5">
        <v>22</v>
      </c>
      <c r="D60" s="5">
        <f t="shared" si="6"/>
        <v>20</v>
      </c>
      <c r="E60" s="15">
        <f t="shared" si="7"/>
        <v>90.909090909090907</v>
      </c>
      <c r="F60" s="5">
        <v>2</v>
      </c>
      <c r="G60" s="12">
        <f t="shared" si="8"/>
        <v>9.0909090909090917</v>
      </c>
      <c r="H60" s="47"/>
      <c r="I60" s="54"/>
    </row>
    <row r="61" spans="1:9" ht="15.75" thickBot="1" x14ac:dyDescent="0.3"/>
    <row r="62" spans="1:9" x14ac:dyDescent="0.25">
      <c r="A62" s="22" t="s">
        <v>73</v>
      </c>
      <c r="B62" s="23"/>
      <c r="C62" s="23"/>
      <c r="D62" s="23"/>
      <c r="E62" s="23"/>
      <c r="F62" s="23"/>
      <c r="G62" s="24"/>
    </row>
    <row r="63" spans="1:9" ht="24" customHeight="1" thickBot="1" x14ac:dyDescent="0.3">
      <c r="A63" s="25"/>
      <c r="B63" s="26"/>
      <c r="C63" s="26"/>
      <c r="D63" s="26"/>
      <c r="E63" s="26"/>
      <c r="F63" s="26"/>
      <c r="G63" s="27"/>
    </row>
    <row r="64" spans="1:9" ht="21.95" customHeight="1" thickBot="1" x14ac:dyDescent="0.35">
      <c r="A64" s="42" t="s">
        <v>0</v>
      </c>
      <c r="B64" s="43" t="s">
        <v>11</v>
      </c>
      <c r="C64" s="4" t="s">
        <v>12</v>
      </c>
      <c r="D64" s="28" t="s">
        <v>22</v>
      </c>
      <c r="E64" s="29"/>
      <c r="F64" s="28" t="s">
        <v>23</v>
      </c>
      <c r="G64" s="29"/>
      <c r="H64" s="47"/>
      <c r="I64" s="47"/>
    </row>
    <row r="65" spans="1:9" ht="21.95" customHeight="1" x14ac:dyDescent="0.25">
      <c r="A65" s="17" t="s">
        <v>1</v>
      </c>
      <c r="B65" s="5">
        <v>1</v>
      </c>
      <c r="C65" s="5">
        <v>19</v>
      </c>
      <c r="D65" s="5">
        <f>C65-F65</f>
        <v>15</v>
      </c>
      <c r="E65" s="14">
        <f>D65*100/C65</f>
        <v>78.94736842105263</v>
      </c>
      <c r="F65" s="5">
        <v>4</v>
      </c>
      <c r="G65" s="11">
        <f>F65*100/C65</f>
        <v>21.05263157894737</v>
      </c>
      <c r="H65" s="47"/>
      <c r="I65" s="54"/>
    </row>
    <row r="66" spans="1:9" ht="21.95" customHeight="1" x14ac:dyDescent="0.25">
      <c r="A66" s="2" t="s">
        <v>41</v>
      </c>
      <c r="B66" s="9">
        <v>1</v>
      </c>
      <c r="C66" s="5">
        <v>19</v>
      </c>
      <c r="D66" s="5">
        <f t="shared" ref="D66:D77" si="9">C66-F66</f>
        <v>18</v>
      </c>
      <c r="E66" s="14">
        <f t="shared" ref="E66:E77" si="10">D66*100/C66</f>
        <v>94.736842105263165</v>
      </c>
      <c r="F66" s="5">
        <v>1</v>
      </c>
      <c r="G66" s="11">
        <f t="shared" ref="G66:G77" si="11">F66*100/C66</f>
        <v>5.2631578947368425</v>
      </c>
      <c r="H66" s="47"/>
      <c r="I66" s="54"/>
    </row>
    <row r="67" spans="1:9" ht="21.95" customHeight="1" x14ac:dyDescent="0.25">
      <c r="A67" s="1" t="s">
        <v>26</v>
      </c>
      <c r="B67" s="9">
        <v>1</v>
      </c>
      <c r="C67" s="5">
        <v>19</v>
      </c>
      <c r="D67" s="5">
        <f t="shared" si="9"/>
        <v>14</v>
      </c>
      <c r="E67" s="13">
        <f t="shared" si="10"/>
        <v>73.684210526315795</v>
      </c>
      <c r="F67" s="5">
        <v>5</v>
      </c>
      <c r="G67" s="16">
        <f t="shared" si="11"/>
        <v>26.315789473684209</v>
      </c>
      <c r="H67" s="47"/>
      <c r="I67" s="54"/>
    </row>
    <row r="68" spans="1:9" ht="21.95" customHeight="1" x14ac:dyDescent="0.25">
      <c r="A68" s="8" t="s">
        <v>25</v>
      </c>
      <c r="B68" s="5">
        <v>1</v>
      </c>
      <c r="C68" s="5">
        <v>19</v>
      </c>
      <c r="D68" s="5">
        <f t="shared" si="9"/>
        <v>15.5</v>
      </c>
      <c r="E68" s="14">
        <f t="shared" si="10"/>
        <v>81.578947368421055</v>
      </c>
      <c r="F68" s="5">
        <v>3.5</v>
      </c>
      <c r="G68" s="11">
        <f t="shared" si="11"/>
        <v>18.421052631578949</v>
      </c>
      <c r="H68" s="47"/>
      <c r="I68" s="54"/>
    </row>
    <row r="69" spans="1:9" ht="21.95" customHeight="1" x14ac:dyDescent="0.25">
      <c r="A69" s="2" t="s">
        <v>42</v>
      </c>
      <c r="B69" s="9">
        <v>1</v>
      </c>
      <c r="C69" s="5">
        <v>19</v>
      </c>
      <c r="D69" s="5">
        <f t="shared" si="9"/>
        <v>17.5</v>
      </c>
      <c r="E69" s="14">
        <f t="shared" si="10"/>
        <v>92.10526315789474</v>
      </c>
      <c r="F69" s="5">
        <v>1.5</v>
      </c>
      <c r="G69" s="11">
        <f t="shared" si="11"/>
        <v>7.8947368421052628</v>
      </c>
      <c r="H69" s="47"/>
      <c r="I69" s="54"/>
    </row>
    <row r="70" spans="1:9" ht="21.95" customHeight="1" x14ac:dyDescent="0.25">
      <c r="A70" s="2" t="s">
        <v>68</v>
      </c>
      <c r="B70" s="9">
        <v>1</v>
      </c>
      <c r="C70" s="5">
        <v>19</v>
      </c>
      <c r="D70" s="5">
        <f t="shared" si="9"/>
        <v>12</v>
      </c>
      <c r="E70" s="14">
        <f t="shared" si="10"/>
        <v>63.157894736842103</v>
      </c>
      <c r="F70" s="5">
        <v>7</v>
      </c>
      <c r="G70" s="11">
        <f t="shared" si="11"/>
        <v>36.842105263157897</v>
      </c>
      <c r="H70" s="47"/>
      <c r="I70" s="54"/>
    </row>
    <row r="71" spans="1:9" ht="21.95" customHeight="1" x14ac:dyDescent="0.25">
      <c r="A71" s="2" t="s">
        <v>5</v>
      </c>
      <c r="B71" s="9">
        <v>1</v>
      </c>
      <c r="C71" s="5">
        <v>19</v>
      </c>
      <c r="D71" s="5">
        <f t="shared" si="9"/>
        <v>17.5</v>
      </c>
      <c r="E71" s="14">
        <f t="shared" si="10"/>
        <v>92.10526315789474</v>
      </c>
      <c r="F71" s="5">
        <v>1.5</v>
      </c>
      <c r="G71" s="11">
        <f t="shared" si="11"/>
        <v>7.8947368421052628</v>
      </c>
      <c r="H71" s="47"/>
      <c r="I71" s="54"/>
    </row>
    <row r="72" spans="1:9" ht="21.95" customHeight="1" x14ac:dyDescent="0.25">
      <c r="A72" s="2" t="s">
        <v>10</v>
      </c>
      <c r="B72" s="9">
        <v>1</v>
      </c>
      <c r="C72" s="5">
        <v>19</v>
      </c>
      <c r="D72" s="5">
        <f t="shared" si="9"/>
        <v>17</v>
      </c>
      <c r="E72" s="14">
        <f t="shared" si="10"/>
        <v>89.473684210526315</v>
      </c>
      <c r="F72" s="5">
        <v>2</v>
      </c>
      <c r="G72" s="11">
        <f t="shared" si="11"/>
        <v>10.526315789473685</v>
      </c>
      <c r="H72" s="47"/>
      <c r="I72" s="54"/>
    </row>
    <row r="73" spans="1:9" ht="21.95" customHeight="1" x14ac:dyDescent="0.25">
      <c r="A73" s="2" t="s">
        <v>6</v>
      </c>
      <c r="B73" s="9">
        <v>1</v>
      </c>
      <c r="C73" s="5">
        <v>19</v>
      </c>
      <c r="D73" s="5">
        <f t="shared" si="9"/>
        <v>16.5</v>
      </c>
      <c r="E73" s="14">
        <f t="shared" si="10"/>
        <v>86.84210526315789</v>
      </c>
      <c r="F73" s="5">
        <v>2.5</v>
      </c>
      <c r="G73" s="11">
        <f t="shared" si="11"/>
        <v>13.157894736842104</v>
      </c>
      <c r="H73" s="47"/>
      <c r="I73" s="54"/>
    </row>
    <row r="74" spans="1:9" ht="21.95" customHeight="1" x14ac:dyDescent="0.25">
      <c r="A74" s="2" t="s">
        <v>69</v>
      </c>
      <c r="B74" s="9">
        <v>1</v>
      </c>
      <c r="C74" s="5">
        <v>19</v>
      </c>
      <c r="D74" s="5">
        <f t="shared" si="9"/>
        <v>15</v>
      </c>
      <c r="E74" s="14">
        <f t="shared" si="10"/>
        <v>78.94736842105263</v>
      </c>
      <c r="F74" s="5">
        <v>4</v>
      </c>
      <c r="G74" s="11">
        <f t="shared" si="11"/>
        <v>21.05263157894737</v>
      </c>
      <c r="H74" s="47"/>
      <c r="I74" s="54"/>
    </row>
    <row r="75" spans="1:9" ht="21.95" customHeight="1" x14ac:dyDescent="0.25">
      <c r="A75" s="2" t="s">
        <v>8</v>
      </c>
      <c r="B75" s="9">
        <v>1</v>
      </c>
      <c r="C75" s="5">
        <v>19</v>
      </c>
      <c r="D75" s="5">
        <f t="shared" si="9"/>
        <v>16</v>
      </c>
      <c r="E75" s="14">
        <f t="shared" si="10"/>
        <v>84.21052631578948</v>
      </c>
      <c r="F75" s="5">
        <v>3</v>
      </c>
      <c r="G75" s="11">
        <f t="shared" si="11"/>
        <v>15.789473684210526</v>
      </c>
      <c r="H75" s="47"/>
      <c r="I75" s="54"/>
    </row>
    <row r="76" spans="1:9" ht="21.95" customHeight="1" x14ac:dyDescent="0.25">
      <c r="A76" s="2" t="s">
        <v>70</v>
      </c>
      <c r="B76" s="9">
        <v>1</v>
      </c>
      <c r="C76" s="5">
        <v>19</v>
      </c>
      <c r="D76" s="5">
        <f t="shared" si="9"/>
        <v>14</v>
      </c>
      <c r="E76" s="14">
        <f t="shared" si="10"/>
        <v>73.684210526315795</v>
      </c>
      <c r="F76" s="5">
        <v>5</v>
      </c>
      <c r="G76" s="11">
        <f t="shared" si="11"/>
        <v>26.315789473684209</v>
      </c>
      <c r="H76" s="47"/>
      <c r="I76" s="54"/>
    </row>
    <row r="77" spans="1:9" ht="21.95" customHeight="1" thickBot="1" x14ac:dyDescent="0.3">
      <c r="A77" s="3" t="s">
        <v>9</v>
      </c>
      <c r="B77" s="10">
        <v>1</v>
      </c>
      <c r="C77" s="5">
        <v>19</v>
      </c>
      <c r="D77" s="5">
        <f t="shared" si="9"/>
        <v>14</v>
      </c>
      <c r="E77" s="15">
        <f t="shared" si="10"/>
        <v>73.684210526315795</v>
      </c>
      <c r="F77" s="5">
        <v>5</v>
      </c>
      <c r="G77" s="12">
        <f t="shared" si="11"/>
        <v>26.315789473684209</v>
      </c>
      <c r="H77" s="47"/>
      <c r="I77" s="54"/>
    </row>
    <row r="78" spans="1:9" ht="15.75" thickBot="1" x14ac:dyDescent="0.3"/>
    <row r="79" spans="1:9" x14ac:dyDescent="0.25">
      <c r="A79" s="22" t="s">
        <v>74</v>
      </c>
      <c r="B79" s="23"/>
      <c r="C79" s="23"/>
      <c r="D79" s="23"/>
      <c r="E79" s="23"/>
      <c r="F79" s="23"/>
      <c r="G79" s="24"/>
    </row>
    <row r="80" spans="1:9" ht="24" customHeight="1" thickBot="1" x14ac:dyDescent="0.3">
      <c r="A80" s="25"/>
      <c r="B80" s="26"/>
      <c r="C80" s="26"/>
      <c r="D80" s="26"/>
      <c r="E80" s="26"/>
      <c r="F80" s="26"/>
      <c r="G80" s="27"/>
    </row>
    <row r="81" spans="1:9" ht="21.95" customHeight="1" thickBot="1" x14ac:dyDescent="0.35">
      <c r="A81" s="42" t="s">
        <v>0</v>
      </c>
      <c r="B81" s="43" t="s">
        <v>11</v>
      </c>
      <c r="C81" s="4" t="s">
        <v>12</v>
      </c>
      <c r="D81" s="28" t="s">
        <v>22</v>
      </c>
      <c r="E81" s="29"/>
      <c r="F81" s="28" t="s">
        <v>23</v>
      </c>
      <c r="G81" s="29"/>
      <c r="H81" s="47"/>
      <c r="I81" s="47"/>
    </row>
    <row r="82" spans="1:9" ht="21.95" customHeight="1" x14ac:dyDescent="0.25">
      <c r="A82" s="17" t="s">
        <v>1</v>
      </c>
      <c r="B82" s="5">
        <v>1</v>
      </c>
      <c r="C82" s="5">
        <v>22</v>
      </c>
      <c r="D82" s="5">
        <f>C82-F82</f>
        <v>21</v>
      </c>
      <c r="E82" s="14">
        <f>D82*100/C82</f>
        <v>95.454545454545453</v>
      </c>
      <c r="F82" s="5">
        <v>1</v>
      </c>
      <c r="G82" s="11">
        <f>F82*100/C82</f>
        <v>4.5454545454545459</v>
      </c>
      <c r="H82" s="47"/>
      <c r="I82" s="54"/>
    </row>
    <row r="83" spans="1:9" ht="21.95" customHeight="1" x14ac:dyDescent="0.25">
      <c r="A83" s="2" t="s">
        <v>41</v>
      </c>
      <c r="B83" s="9">
        <v>1</v>
      </c>
      <c r="C83" s="5">
        <v>22</v>
      </c>
      <c r="D83" s="5">
        <f t="shared" ref="D83:D94" si="12">C83-F83</f>
        <v>22</v>
      </c>
      <c r="E83" s="14">
        <f t="shared" ref="E83:E94" si="13">D83*100/C83</f>
        <v>100</v>
      </c>
      <c r="F83" s="5">
        <v>0</v>
      </c>
      <c r="G83" s="11">
        <f t="shared" ref="G83:G94" si="14">F83*100/C83</f>
        <v>0</v>
      </c>
      <c r="H83" s="47"/>
      <c r="I83" s="54"/>
    </row>
    <row r="84" spans="1:9" ht="21.95" customHeight="1" x14ac:dyDescent="0.25">
      <c r="A84" s="1" t="s">
        <v>26</v>
      </c>
      <c r="B84" s="9">
        <v>1</v>
      </c>
      <c r="C84" s="5">
        <v>22</v>
      </c>
      <c r="D84" s="5">
        <f t="shared" si="12"/>
        <v>22</v>
      </c>
      <c r="E84" s="13">
        <f t="shared" si="13"/>
        <v>100</v>
      </c>
      <c r="F84" s="5">
        <v>0</v>
      </c>
      <c r="G84" s="16">
        <f t="shared" si="14"/>
        <v>0</v>
      </c>
      <c r="H84" s="47"/>
      <c r="I84" s="54"/>
    </row>
    <row r="85" spans="1:9" ht="21.95" customHeight="1" x14ac:dyDescent="0.25">
      <c r="A85" s="8" t="s">
        <v>25</v>
      </c>
      <c r="B85" s="5">
        <v>1</v>
      </c>
      <c r="C85" s="5">
        <v>22</v>
      </c>
      <c r="D85" s="5">
        <f t="shared" si="12"/>
        <v>21.5</v>
      </c>
      <c r="E85" s="14">
        <f t="shared" si="13"/>
        <v>97.727272727272734</v>
      </c>
      <c r="F85" s="5">
        <v>0.5</v>
      </c>
      <c r="G85" s="11">
        <f t="shared" si="14"/>
        <v>2.2727272727272729</v>
      </c>
      <c r="H85" s="47"/>
      <c r="I85" s="54"/>
    </row>
    <row r="86" spans="1:9" ht="21.95" customHeight="1" x14ac:dyDescent="0.25">
      <c r="A86" s="2" t="s">
        <v>42</v>
      </c>
      <c r="B86" s="9">
        <v>1</v>
      </c>
      <c r="C86" s="5">
        <v>22</v>
      </c>
      <c r="D86" s="5">
        <f t="shared" si="12"/>
        <v>16</v>
      </c>
      <c r="E86" s="14">
        <f t="shared" si="13"/>
        <v>72.727272727272734</v>
      </c>
      <c r="F86" s="5">
        <v>6</v>
      </c>
      <c r="G86" s="11">
        <f t="shared" si="14"/>
        <v>27.272727272727273</v>
      </c>
      <c r="H86" s="47"/>
      <c r="I86" s="54"/>
    </row>
    <row r="87" spans="1:9" ht="21.95" customHeight="1" x14ac:dyDescent="0.25">
      <c r="A87" s="2" t="s">
        <v>68</v>
      </c>
      <c r="B87" s="9">
        <v>1</v>
      </c>
      <c r="C87" s="5">
        <v>22</v>
      </c>
      <c r="D87" s="5">
        <f t="shared" si="12"/>
        <v>22</v>
      </c>
      <c r="E87" s="14">
        <f t="shared" si="13"/>
        <v>100</v>
      </c>
      <c r="F87" s="5">
        <v>0</v>
      </c>
      <c r="G87" s="11">
        <f t="shared" si="14"/>
        <v>0</v>
      </c>
      <c r="H87" s="47"/>
      <c r="I87" s="54"/>
    </row>
    <row r="88" spans="1:9" ht="21.95" customHeight="1" x14ac:dyDescent="0.25">
      <c r="A88" s="2" t="s">
        <v>5</v>
      </c>
      <c r="B88" s="9">
        <v>1</v>
      </c>
      <c r="C88" s="5">
        <v>22</v>
      </c>
      <c r="D88" s="5">
        <f t="shared" si="12"/>
        <v>22</v>
      </c>
      <c r="E88" s="14">
        <f t="shared" si="13"/>
        <v>100</v>
      </c>
      <c r="F88" s="5">
        <v>0</v>
      </c>
      <c r="G88" s="11">
        <f t="shared" si="14"/>
        <v>0</v>
      </c>
      <c r="H88" s="47"/>
      <c r="I88" s="54"/>
    </row>
    <row r="89" spans="1:9" ht="21.95" customHeight="1" x14ac:dyDescent="0.25">
      <c r="A89" s="2" t="s">
        <v>10</v>
      </c>
      <c r="B89" s="9">
        <v>1</v>
      </c>
      <c r="C89" s="5">
        <v>22</v>
      </c>
      <c r="D89" s="5">
        <f t="shared" si="12"/>
        <v>15</v>
      </c>
      <c r="E89" s="14">
        <f t="shared" si="13"/>
        <v>68.181818181818187</v>
      </c>
      <c r="F89" s="5">
        <v>7</v>
      </c>
      <c r="G89" s="11">
        <f t="shared" si="14"/>
        <v>31.818181818181817</v>
      </c>
      <c r="H89" s="47"/>
      <c r="I89" s="54"/>
    </row>
    <row r="90" spans="1:9" ht="21.95" customHeight="1" x14ac:dyDescent="0.25">
      <c r="A90" s="2" t="s">
        <v>6</v>
      </c>
      <c r="B90" s="9">
        <v>1</v>
      </c>
      <c r="C90" s="5">
        <v>22</v>
      </c>
      <c r="D90" s="5">
        <f t="shared" si="12"/>
        <v>21</v>
      </c>
      <c r="E90" s="14">
        <f t="shared" si="13"/>
        <v>95.454545454545453</v>
      </c>
      <c r="F90" s="5">
        <v>1</v>
      </c>
      <c r="G90" s="11">
        <f t="shared" si="14"/>
        <v>4.5454545454545459</v>
      </c>
      <c r="H90" s="47"/>
      <c r="I90" s="54"/>
    </row>
    <row r="91" spans="1:9" ht="21.95" customHeight="1" x14ac:dyDescent="0.25">
      <c r="A91" s="2" t="s">
        <v>69</v>
      </c>
      <c r="B91" s="9">
        <v>1</v>
      </c>
      <c r="C91" s="5">
        <v>22</v>
      </c>
      <c r="D91" s="5">
        <f t="shared" si="12"/>
        <v>18</v>
      </c>
      <c r="E91" s="14">
        <f t="shared" si="13"/>
        <v>81.818181818181813</v>
      </c>
      <c r="F91" s="5">
        <v>4</v>
      </c>
      <c r="G91" s="11">
        <f t="shared" si="14"/>
        <v>18.181818181818183</v>
      </c>
      <c r="H91" s="47"/>
      <c r="I91" s="54"/>
    </row>
    <row r="92" spans="1:9" ht="21.95" customHeight="1" x14ac:dyDescent="0.25">
      <c r="A92" s="2" t="s">
        <v>8</v>
      </c>
      <c r="B92" s="9">
        <v>1</v>
      </c>
      <c r="C92" s="5">
        <v>22</v>
      </c>
      <c r="D92" s="5">
        <f t="shared" si="12"/>
        <v>21</v>
      </c>
      <c r="E92" s="14">
        <f t="shared" si="13"/>
        <v>95.454545454545453</v>
      </c>
      <c r="F92" s="5">
        <v>1</v>
      </c>
      <c r="G92" s="11">
        <f t="shared" si="14"/>
        <v>4.5454545454545459</v>
      </c>
      <c r="H92" s="47"/>
      <c r="I92" s="54"/>
    </row>
    <row r="93" spans="1:9" ht="21.95" customHeight="1" x14ac:dyDescent="0.25">
      <c r="A93" s="2" t="s">
        <v>70</v>
      </c>
      <c r="B93" s="9">
        <v>1</v>
      </c>
      <c r="C93" s="5">
        <f>C91</f>
        <v>22</v>
      </c>
      <c r="D93" s="5">
        <f t="shared" si="12"/>
        <v>22</v>
      </c>
      <c r="E93" s="14">
        <f t="shared" si="13"/>
        <v>100</v>
      </c>
      <c r="F93" s="5">
        <v>0</v>
      </c>
      <c r="G93" s="11">
        <f t="shared" si="14"/>
        <v>0</v>
      </c>
      <c r="H93" s="47"/>
      <c r="I93" s="54"/>
    </row>
    <row r="94" spans="1:9" ht="21.95" customHeight="1" thickBot="1" x14ac:dyDescent="0.3">
      <c r="A94" s="3" t="s">
        <v>9</v>
      </c>
      <c r="B94" s="10">
        <v>1</v>
      </c>
      <c r="C94" s="5">
        <f>C93</f>
        <v>22</v>
      </c>
      <c r="D94" s="5">
        <f t="shared" si="12"/>
        <v>21</v>
      </c>
      <c r="E94" s="15">
        <f t="shared" si="13"/>
        <v>95.454545454545453</v>
      </c>
      <c r="F94" s="5">
        <v>1</v>
      </c>
      <c r="G94" s="12">
        <f t="shared" si="14"/>
        <v>4.5454545454545459</v>
      </c>
      <c r="H94" s="47"/>
      <c r="I94" s="54"/>
    </row>
    <row r="95" spans="1:9" ht="15.75" thickBot="1" x14ac:dyDescent="0.3"/>
    <row r="96" spans="1:9" x14ac:dyDescent="0.25">
      <c r="A96" s="22" t="s">
        <v>75</v>
      </c>
      <c r="B96" s="23"/>
      <c r="C96" s="23"/>
      <c r="D96" s="23"/>
      <c r="E96" s="23"/>
      <c r="F96" s="23"/>
      <c r="G96" s="24"/>
    </row>
    <row r="97" spans="1:9" ht="24" customHeight="1" thickBot="1" x14ac:dyDescent="0.3">
      <c r="A97" s="25"/>
      <c r="B97" s="26"/>
      <c r="C97" s="26"/>
      <c r="D97" s="26"/>
      <c r="E97" s="26"/>
      <c r="F97" s="26"/>
      <c r="G97" s="27"/>
    </row>
    <row r="98" spans="1:9" ht="21.95" customHeight="1" thickBot="1" x14ac:dyDescent="0.35">
      <c r="A98" s="42" t="s">
        <v>0</v>
      </c>
      <c r="B98" s="43" t="s">
        <v>11</v>
      </c>
      <c r="C98" s="4" t="s">
        <v>12</v>
      </c>
      <c r="D98" s="28" t="s">
        <v>22</v>
      </c>
      <c r="E98" s="29"/>
      <c r="F98" s="28" t="s">
        <v>23</v>
      </c>
      <c r="G98" s="29"/>
      <c r="H98" s="47"/>
      <c r="I98" s="47"/>
    </row>
    <row r="99" spans="1:9" ht="21.95" customHeight="1" x14ac:dyDescent="0.25">
      <c r="A99" s="17" t="s">
        <v>1</v>
      </c>
      <c r="B99" s="5">
        <v>1</v>
      </c>
      <c r="C99" s="5">
        <v>20</v>
      </c>
      <c r="D99" s="5">
        <f>C99-F99</f>
        <v>17</v>
      </c>
      <c r="E99" s="14">
        <f>D99*100/C99</f>
        <v>85</v>
      </c>
      <c r="F99" s="5">
        <v>3</v>
      </c>
      <c r="G99" s="11">
        <f>F99*100/C99</f>
        <v>15</v>
      </c>
      <c r="H99" s="47"/>
      <c r="I99" s="54"/>
    </row>
    <row r="100" spans="1:9" ht="21.95" customHeight="1" x14ac:dyDescent="0.25">
      <c r="A100" s="2" t="s">
        <v>41</v>
      </c>
      <c r="B100" s="9">
        <v>1</v>
      </c>
      <c r="C100" s="5">
        <v>20</v>
      </c>
      <c r="D100" s="5">
        <f t="shared" ref="D100:D111" si="15">C100-F100</f>
        <v>19</v>
      </c>
      <c r="E100" s="14">
        <f t="shared" ref="E100:E111" si="16">D100*100/C100</f>
        <v>95</v>
      </c>
      <c r="F100" s="5">
        <v>1</v>
      </c>
      <c r="G100" s="11">
        <f t="shared" ref="G100:G111" si="17">F100*100/C100</f>
        <v>5</v>
      </c>
      <c r="H100" s="47"/>
      <c r="I100" s="54"/>
    </row>
    <row r="101" spans="1:9" ht="21.95" customHeight="1" x14ac:dyDescent="0.25">
      <c r="A101" s="1" t="s">
        <v>26</v>
      </c>
      <c r="B101" s="9">
        <v>1</v>
      </c>
      <c r="C101" s="5">
        <v>20</v>
      </c>
      <c r="D101" s="5">
        <f t="shared" si="15"/>
        <v>18</v>
      </c>
      <c r="E101" s="13">
        <f t="shared" si="16"/>
        <v>90</v>
      </c>
      <c r="F101" s="5">
        <v>2</v>
      </c>
      <c r="G101" s="16">
        <f t="shared" si="17"/>
        <v>10</v>
      </c>
      <c r="H101" s="47"/>
      <c r="I101" s="54"/>
    </row>
    <row r="102" spans="1:9" ht="21.95" customHeight="1" x14ac:dyDescent="0.25">
      <c r="A102" s="8" t="s">
        <v>25</v>
      </c>
      <c r="B102" s="5">
        <v>1</v>
      </c>
      <c r="C102" s="5">
        <v>20</v>
      </c>
      <c r="D102" s="5">
        <f t="shared" si="15"/>
        <v>19</v>
      </c>
      <c r="E102" s="14">
        <f t="shared" si="16"/>
        <v>95</v>
      </c>
      <c r="F102" s="5">
        <v>1</v>
      </c>
      <c r="G102" s="11">
        <f t="shared" si="17"/>
        <v>5</v>
      </c>
      <c r="H102" s="47"/>
      <c r="I102" s="54"/>
    </row>
    <row r="103" spans="1:9" ht="21.95" customHeight="1" x14ac:dyDescent="0.25">
      <c r="A103" s="2" t="s">
        <v>42</v>
      </c>
      <c r="B103" s="9">
        <v>1</v>
      </c>
      <c r="C103" s="5">
        <v>20</v>
      </c>
      <c r="D103" s="5">
        <f t="shared" si="15"/>
        <v>18</v>
      </c>
      <c r="E103" s="14">
        <f t="shared" si="16"/>
        <v>90</v>
      </c>
      <c r="F103" s="5">
        <v>2</v>
      </c>
      <c r="G103" s="11">
        <f t="shared" si="17"/>
        <v>10</v>
      </c>
      <c r="H103" s="47"/>
      <c r="I103" s="54"/>
    </row>
    <row r="104" spans="1:9" ht="21.95" customHeight="1" x14ac:dyDescent="0.25">
      <c r="A104" s="2" t="s">
        <v>68</v>
      </c>
      <c r="B104" s="9">
        <v>1</v>
      </c>
      <c r="C104" s="5">
        <v>20</v>
      </c>
      <c r="D104" s="5">
        <f t="shared" si="15"/>
        <v>20</v>
      </c>
      <c r="E104" s="14">
        <f t="shared" si="16"/>
        <v>100</v>
      </c>
      <c r="F104" s="5">
        <v>0</v>
      </c>
      <c r="G104" s="11">
        <f t="shared" si="17"/>
        <v>0</v>
      </c>
      <c r="H104" s="47"/>
      <c r="I104" s="54"/>
    </row>
    <row r="105" spans="1:9" ht="21.95" customHeight="1" x14ac:dyDescent="0.25">
      <c r="A105" s="2" t="s">
        <v>5</v>
      </c>
      <c r="B105" s="9">
        <v>1</v>
      </c>
      <c r="C105" s="5">
        <v>20</v>
      </c>
      <c r="D105" s="5">
        <f t="shared" si="15"/>
        <v>16.5</v>
      </c>
      <c r="E105" s="14">
        <f t="shared" si="16"/>
        <v>82.5</v>
      </c>
      <c r="F105" s="5">
        <v>3.5</v>
      </c>
      <c r="G105" s="11">
        <f t="shared" si="17"/>
        <v>17.5</v>
      </c>
      <c r="H105" s="47"/>
      <c r="I105" s="54"/>
    </row>
    <row r="106" spans="1:9" ht="21.95" customHeight="1" x14ac:dyDescent="0.25">
      <c r="A106" s="2" t="s">
        <v>10</v>
      </c>
      <c r="B106" s="9">
        <v>1</v>
      </c>
      <c r="C106" s="5">
        <v>20</v>
      </c>
      <c r="D106" s="5">
        <f t="shared" si="15"/>
        <v>19</v>
      </c>
      <c r="E106" s="14">
        <f t="shared" si="16"/>
        <v>95</v>
      </c>
      <c r="F106" s="5">
        <v>1</v>
      </c>
      <c r="G106" s="11">
        <f t="shared" si="17"/>
        <v>5</v>
      </c>
      <c r="H106" s="47"/>
      <c r="I106" s="54"/>
    </row>
    <row r="107" spans="1:9" ht="21.95" customHeight="1" x14ac:dyDescent="0.25">
      <c r="A107" s="2" t="s">
        <v>6</v>
      </c>
      <c r="B107" s="9">
        <v>1</v>
      </c>
      <c r="C107" s="5">
        <v>20</v>
      </c>
      <c r="D107" s="5">
        <f t="shared" si="15"/>
        <v>19</v>
      </c>
      <c r="E107" s="14">
        <f t="shared" si="16"/>
        <v>95</v>
      </c>
      <c r="F107" s="5">
        <v>1</v>
      </c>
      <c r="G107" s="11">
        <f t="shared" si="17"/>
        <v>5</v>
      </c>
      <c r="H107" s="47"/>
      <c r="I107" s="54"/>
    </row>
    <row r="108" spans="1:9" ht="21.95" customHeight="1" x14ac:dyDescent="0.25">
      <c r="A108" s="2" t="s">
        <v>69</v>
      </c>
      <c r="B108" s="9">
        <v>1</v>
      </c>
      <c r="C108" s="5">
        <v>20</v>
      </c>
      <c r="D108" s="5">
        <f t="shared" si="15"/>
        <v>19</v>
      </c>
      <c r="E108" s="14">
        <f t="shared" si="16"/>
        <v>95</v>
      </c>
      <c r="F108" s="5">
        <v>1</v>
      </c>
      <c r="G108" s="11">
        <f t="shared" si="17"/>
        <v>5</v>
      </c>
      <c r="H108" s="47"/>
      <c r="I108" s="54"/>
    </row>
    <row r="109" spans="1:9" ht="21.95" customHeight="1" x14ac:dyDescent="0.25">
      <c r="A109" s="2" t="s">
        <v>8</v>
      </c>
      <c r="B109" s="9">
        <v>1</v>
      </c>
      <c r="C109" s="5">
        <v>20</v>
      </c>
      <c r="D109" s="5">
        <f t="shared" si="15"/>
        <v>14</v>
      </c>
      <c r="E109" s="14">
        <f t="shared" si="16"/>
        <v>70</v>
      </c>
      <c r="F109" s="5">
        <v>6</v>
      </c>
      <c r="G109" s="11">
        <f t="shared" si="17"/>
        <v>30</v>
      </c>
      <c r="H109" s="47"/>
      <c r="I109" s="54"/>
    </row>
    <row r="110" spans="1:9" ht="21.95" customHeight="1" x14ac:dyDescent="0.25">
      <c r="A110" s="2" t="s">
        <v>70</v>
      </c>
      <c r="B110" s="9">
        <v>1</v>
      </c>
      <c r="C110" s="5">
        <v>20</v>
      </c>
      <c r="D110" s="5">
        <f t="shared" si="15"/>
        <v>20</v>
      </c>
      <c r="E110" s="14">
        <f t="shared" si="16"/>
        <v>100</v>
      </c>
      <c r="F110" s="5">
        <v>0</v>
      </c>
      <c r="G110" s="11">
        <f t="shared" si="17"/>
        <v>0</v>
      </c>
      <c r="H110" s="47"/>
      <c r="I110" s="54"/>
    </row>
    <row r="111" spans="1:9" ht="21.95" customHeight="1" thickBot="1" x14ac:dyDescent="0.3">
      <c r="A111" s="3" t="s">
        <v>9</v>
      </c>
      <c r="B111" s="10">
        <v>1</v>
      </c>
      <c r="C111" s="5">
        <v>20</v>
      </c>
      <c r="D111" s="5">
        <f t="shared" si="15"/>
        <v>18.5</v>
      </c>
      <c r="E111" s="15">
        <f t="shared" si="16"/>
        <v>92.5</v>
      </c>
      <c r="F111" s="5">
        <v>1.5</v>
      </c>
      <c r="G111" s="12">
        <f t="shared" si="17"/>
        <v>7.5</v>
      </c>
      <c r="H111" s="47"/>
      <c r="I111" s="54"/>
    </row>
    <row r="112" spans="1:9" ht="15.75" thickBot="1" x14ac:dyDescent="0.3"/>
    <row r="113" spans="1:9" x14ac:dyDescent="0.25">
      <c r="A113" s="22" t="s">
        <v>76</v>
      </c>
      <c r="B113" s="23"/>
      <c r="C113" s="23"/>
      <c r="D113" s="23"/>
      <c r="E113" s="23"/>
      <c r="F113" s="23"/>
      <c r="G113" s="24"/>
    </row>
    <row r="114" spans="1:9" ht="24" customHeight="1" thickBot="1" x14ac:dyDescent="0.3">
      <c r="A114" s="25"/>
      <c r="B114" s="26"/>
      <c r="C114" s="26"/>
      <c r="D114" s="26"/>
      <c r="E114" s="26"/>
      <c r="F114" s="26"/>
      <c r="G114" s="27"/>
    </row>
    <row r="115" spans="1:9" ht="21.95" customHeight="1" thickBot="1" x14ac:dyDescent="0.35">
      <c r="A115" s="42" t="s">
        <v>0</v>
      </c>
      <c r="B115" s="43" t="s">
        <v>11</v>
      </c>
      <c r="C115" s="4" t="s">
        <v>12</v>
      </c>
      <c r="D115" s="28" t="s">
        <v>22</v>
      </c>
      <c r="E115" s="29"/>
      <c r="F115" s="28" t="s">
        <v>23</v>
      </c>
      <c r="G115" s="29"/>
      <c r="H115" s="47"/>
      <c r="I115" s="47"/>
    </row>
    <row r="116" spans="1:9" ht="21.95" customHeight="1" x14ac:dyDescent="0.25">
      <c r="A116" s="17" t="s">
        <v>1</v>
      </c>
      <c r="B116" s="5">
        <v>1</v>
      </c>
      <c r="C116" s="5">
        <v>22</v>
      </c>
      <c r="D116" s="5">
        <f>C116-F116</f>
        <v>17</v>
      </c>
      <c r="E116" s="14">
        <f>D116*100/C116</f>
        <v>77.272727272727266</v>
      </c>
      <c r="F116" s="5">
        <v>5</v>
      </c>
      <c r="G116" s="11">
        <f>F116*100/C116</f>
        <v>22.727272727272727</v>
      </c>
      <c r="H116" s="47"/>
      <c r="I116" s="54"/>
    </row>
    <row r="117" spans="1:9" ht="21.95" customHeight="1" x14ac:dyDescent="0.25">
      <c r="A117" s="2" t="s">
        <v>41</v>
      </c>
      <c r="B117" s="9">
        <v>1</v>
      </c>
      <c r="C117" s="5">
        <v>22</v>
      </c>
      <c r="D117" s="5">
        <f t="shared" ref="D117:D128" si="18">C117-F117</f>
        <v>22</v>
      </c>
      <c r="E117" s="14">
        <f t="shared" ref="E117:E128" si="19">D117*100/C117</f>
        <v>100</v>
      </c>
      <c r="F117" s="5">
        <v>0</v>
      </c>
      <c r="G117" s="11">
        <f t="shared" ref="G117:G128" si="20">F117*100/C117</f>
        <v>0</v>
      </c>
      <c r="H117" s="47"/>
      <c r="I117" s="54"/>
    </row>
    <row r="118" spans="1:9" ht="21.95" customHeight="1" x14ac:dyDescent="0.25">
      <c r="A118" s="1" t="s">
        <v>26</v>
      </c>
      <c r="B118" s="9">
        <v>1</v>
      </c>
      <c r="C118" s="5">
        <v>22</v>
      </c>
      <c r="D118" s="5">
        <f t="shared" si="18"/>
        <v>20.5</v>
      </c>
      <c r="E118" s="13">
        <f t="shared" si="19"/>
        <v>93.181818181818187</v>
      </c>
      <c r="F118" s="5">
        <v>1.5</v>
      </c>
      <c r="G118" s="16">
        <f t="shared" si="20"/>
        <v>6.8181818181818183</v>
      </c>
      <c r="H118" s="47"/>
      <c r="I118" s="54"/>
    </row>
    <row r="119" spans="1:9" ht="21.95" customHeight="1" x14ac:dyDescent="0.25">
      <c r="A119" s="8" t="s">
        <v>25</v>
      </c>
      <c r="B119" s="5">
        <v>1</v>
      </c>
      <c r="C119" s="5">
        <v>22</v>
      </c>
      <c r="D119" s="5">
        <f t="shared" si="18"/>
        <v>17</v>
      </c>
      <c r="E119" s="14">
        <f t="shared" si="19"/>
        <v>77.272727272727266</v>
      </c>
      <c r="F119" s="5">
        <v>5</v>
      </c>
      <c r="G119" s="11">
        <f t="shared" si="20"/>
        <v>22.727272727272727</v>
      </c>
      <c r="H119" s="47"/>
      <c r="I119" s="54"/>
    </row>
    <row r="120" spans="1:9" ht="21.95" customHeight="1" x14ac:dyDescent="0.25">
      <c r="A120" s="2" t="s">
        <v>42</v>
      </c>
      <c r="B120" s="9">
        <v>1</v>
      </c>
      <c r="C120" s="5">
        <v>22</v>
      </c>
      <c r="D120" s="5">
        <f t="shared" si="18"/>
        <v>19</v>
      </c>
      <c r="E120" s="14">
        <f t="shared" si="19"/>
        <v>86.36363636363636</v>
      </c>
      <c r="F120" s="5">
        <v>3</v>
      </c>
      <c r="G120" s="11">
        <f t="shared" si="20"/>
        <v>13.636363636363637</v>
      </c>
      <c r="H120" s="47"/>
      <c r="I120" s="54"/>
    </row>
    <row r="121" spans="1:9" ht="21.95" customHeight="1" x14ac:dyDescent="0.25">
      <c r="A121" s="2" t="s">
        <v>68</v>
      </c>
      <c r="B121" s="9">
        <v>1</v>
      </c>
      <c r="C121" s="5">
        <v>22</v>
      </c>
      <c r="D121" s="5">
        <f t="shared" si="18"/>
        <v>21</v>
      </c>
      <c r="E121" s="14">
        <f t="shared" si="19"/>
        <v>95.454545454545453</v>
      </c>
      <c r="F121" s="5">
        <v>1</v>
      </c>
      <c r="G121" s="11">
        <f t="shared" si="20"/>
        <v>4.5454545454545459</v>
      </c>
      <c r="H121" s="47"/>
      <c r="I121" s="54"/>
    </row>
    <row r="122" spans="1:9" ht="21.95" customHeight="1" x14ac:dyDescent="0.25">
      <c r="A122" s="2" t="s">
        <v>5</v>
      </c>
      <c r="B122" s="9">
        <v>1</v>
      </c>
      <c r="C122" s="5">
        <v>22</v>
      </c>
      <c r="D122" s="5">
        <f t="shared" si="18"/>
        <v>20</v>
      </c>
      <c r="E122" s="14">
        <f t="shared" si="19"/>
        <v>90.909090909090907</v>
      </c>
      <c r="F122" s="5">
        <v>2</v>
      </c>
      <c r="G122" s="11">
        <f t="shared" si="20"/>
        <v>9.0909090909090917</v>
      </c>
      <c r="H122" s="47"/>
      <c r="I122" s="54"/>
    </row>
    <row r="123" spans="1:9" ht="21.95" customHeight="1" x14ac:dyDescent="0.25">
      <c r="A123" s="2" t="s">
        <v>10</v>
      </c>
      <c r="B123" s="9">
        <v>1</v>
      </c>
      <c r="C123" s="5">
        <v>22</v>
      </c>
      <c r="D123" s="5">
        <f t="shared" si="18"/>
        <v>16</v>
      </c>
      <c r="E123" s="14">
        <f t="shared" si="19"/>
        <v>72.727272727272734</v>
      </c>
      <c r="F123" s="5">
        <v>6</v>
      </c>
      <c r="G123" s="11">
        <f t="shared" si="20"/>
        <v>27.272727272727273</v>
      </c>
      <c r="H123" s="47"/>
      <c r="I123" s="54"/>
    </row>
    <row r="124" spans="1:9" ht="21.95" customHeight="1" x14ac:dyDescent="0.25">
      <c r="A124" s="2" t="s">
        <v>6</v>
      </c>
      <c r="B124" s="9">
        <v>1</v>
      </c>
      <c r="C124" s="5">
        <v>22</v>
      </c>
      <c r="D124" s="5">
        <f t="shared" si="18"/>
        <v>18</v>
      </c>
      <c r="E124" s="14">
        <f t="shared" si="19"/>
        <v>81.818181818181813</v>
      </c>
      <c r="F124" s="5">
        <v>4</v>
      </c>
      <c r="G124" s="11">
        <f t="shared" si="20"/>
        <v>18.181818181818183</v>
      </c>
      <c r="H124" s="47"/>
      <c r="I124" s="54"/>
    </row>
    <row r="125" spans="1:9" ht="21.95" customHeight="1" x14ac:dyDescent="0.25">
      <c r="A125" s="2" t="s">
        <v>69</v>
      </c>
      <c r="B125" s="9">
        <v>1</v>
      </c>
      <c r="C125" s="5">
        <v>22</v>
      </c>
      <c r="D125" s="5">
        <f t="shared" si="18"/>
        <v>16</v>
      </c>
      <c r="E125" s="14">
        <f t="shared" si="19"/>
        <v>72.727272727272734</v>
      </c>
      <c r="F125" s="5">
        <v>6</v>
      </c>
      <c r="G125" s="11">
        <f t="shared" si="20"/>
        <v>27.272727272727273</v>
      </c>
      <c r="H125" s="47"/>
      <c r="I125" s="54"/>
    </row>
    <row r="126" spans="1:9" ht="21.95" customHeight="1" x14ac:dyDescent="0.25">
      <c r="A126" s="2" t="s">
        <v>8</v>
      </c>
      <c r="B126" s="9">
        <v>1</v>
      </c>
      <c r="C126" s="5">
        <v>22</v>
      </c>
      <c r="D126" s="5">
        <f t="shared" si="18"/>
        <v>18</v>
      </c>
      <c r="E126" s="14">
        <f t="shared" si="19"/>
        <v>81.818181818181813</v>
      </c>
      <c r="F126" s="5">
        <v>4</v>
      </c>
      <c r="G126" s="11">
        <f t="shared" si="20"/>
        <v>18.181818181818183</v>
      </c>
      <c r="H126" s="47"/>
      <c r="I126" s="54"/>
    </row>
    <row r="127" spans="1:9" ht="21.95" customHeight="1" x14ac:dyDescent="0.25">
      <c r="A127" s="2" t="s">
        <v>70</v>
      </c>
      <c r="B127" s="9">
        <v>1</v>
      </c>
      <c r="C127" s="5">
        <f>C125</f>
        <v>22</v>
      </c>
      <c r="D127" s="5">
        <f t="shared" si="18"/>
        <v>15</v>
      </c>
      <c r="E127" s="14">
        <f t="shared" si="19"/>
        <v>68.181818181818187</v>
      </c>
      <c r="F127" s="5">
        <v>7</v>
      </c>
      <c r="G127" s="11">
        <f t="shared" si="20"/>
        <v>31.818181818181817</v>
      </c>
      <c r="H127" s="47"/>
      <c r="I127" s="54"/>
    </row>
    <row r="128" spans="1:9" ht="21.95" customHeight="1" thickBot="1" x14ac:dyDescent="0.3">
      <c r="A128" s="3" t="s">
        <v>9</v>
      </c>
      <c r="B128" s="10">
        <v>1</v>
      </c>
      <c r="C128" s="5">
        <f>C127</f>
        <v>22</v>
      </c>
      <c r="D128" s="5">
        <f t="shared" si="18"/>
        <v>20</v>
      </c>
      <c r="E128" s="15">
        <f t="shared" si="19"/>
        <v>90.909090909090907</v>
      </c>
      <c r="F128" s="5">
        <v>2</v>
      </c>
      <c r="G128" s="12">
        <f t="shared" si="20"/>
        <v>9.0909090909090917</v>
      </c>
      <c r="H128" s="47"/>
      <c r="I128" s="54"/>
    </row>
    <row r="129" spans="1:9" ht="15.75" thickBot="1" x14ac:dyDescent="0.3"/>
    <row r="130" spans="1:9" x14ac:dyDescent="0.25">
      <c r="A130" s="22" t="s">
        <v>77</v>
      </c>
      <c r="B130" s="23"/>
      <c r="C130" s="23"/>
      <c r="D130" s="23"/>
      <c r="E130" s="23"/>
      <c r="F130" s="23"/>
      <c r="G130" s="24"/>
    </row>
    <row r="131" spans="1:9" ht="24" customHeight="1" thickBot="1" x14ac:dyDescent="0.3">
      <c r="A131" s="25"/>
      <c r="B131" s="26"/>
      <c r="C131" s="26"/>
      <c r="D131" s="26"/>
      <c r="E131" s="26"/>
      <c r="F131" s="26"/>
      <c r="G131" s="27"/>
    </row>
    <row r="132" spans="1:9" ht="21.95" customHeight="1" thickBot="1" x14ac:dyDescent="0.35">
      <c r="A132" s="42" t="s">
        <v>0</v>
      </c>
      <c r="B132" s="43" t="s">
        <v>11</v>
      </c>
      <c r="C132" s="4" t="s">
        <v>12</v>
      </c>
      <c r="D132" s="28" t="s">
        <v>22</v>
      </c>
      <c r="E132" s="29"/>
      <c r="F132" s="28" t="s">
        <v>23</v>
      </c>
      <c r="G132" s="29"/>
      <c r="H132" s="47"/>
      <c r="I132" s="47"/>
    </row>
    <row r="133" spans="1:9" ht="21.95" customHeight="1" x14ac:dyDescent="0.25">
      <c r="A133" s="17" t="s">
        <v>1</v>
      </c>
      <c r="B133" s="5">
        <v>1</v>
      </c>
      <c r="C133" s="5">
        <v>22</v>
      </c>
      <c r="D133" s="5">
        <f>C133-F133</f>
        <v>7</v>
      </c>
      <c r="E133" s="14">
        <f>D133*100/C133</f>
        <v>31.818181818181817</v>
      </c>
      <c r="F133" s="5">
        <v>15</v>
      </c>
      <c r="G133" s="11">
        <f>F133*100/C133</f>
        <v>68.181818181818187</v>
      </c>
      <c r="H133" s="47"/>
      <c r="I133" s="54"/>
    </row>
    <row r="134" spans="1:9" ht="21.95" customHeight="1" x14ac:dyDescent="0.25">
      <c r="A134" s="2" t="s">
        <v>41</v>
      </c>
      <c r="B134" s="9">
        <v>1</v>
      </c>
      <c r="C134" s="5">
        <v>22</v>
      </c>
      <c r="D134" s="5">
        <f t="shared" ref="D134:D145" si="21">C134-F134</f>
        <v>8</v>
      </c>
      <c r="E134" s="14">
        <f t="shared" ref="E134:E145" si="22">D134*100/C134</f>
        <v>36.363636363636367</v>
      </c>
      <c r="F134" s="5">
        <v>14</v>
      </c>
      <c r="G134" s="11">
        <f t="shared" ref="G134:G145" si="23">F134*100/C134</f>
        <v>63.636363636363633</v>
      </c>
      <c r="H134" s="47"/>
      <c r="I134" s="54"/>
    </row>
    <row r="135" spans="1:9" ht="21.95" customHeight="1" x14ac:dyDescent="0.25">
      <c r="A135" s="1" t="s">
        <v>26</v>
      </c>
      <c r="B135" s="9">
        <v>1</v>
      </c>
      <c r="C135" s="5">
        <v>22</v>
      </c>
      <c r="D135" s="5">
        <f t="shared" si="21"/>
        <v>6.5</v>
      </c>
      <c r="E135" s="13">
        <f t="shared" si="22"/>
        <v>29.545454545454547</v>
      </c>
      <c r="F135" s="5">
        <v>15.5</v>
      </c>
      <c r="G135" s="16">
        <f t="shared" si="23"/>
        <v>70.454545454545453</v>
      </c>
      <c r="H135" s="47"/>
      <c r="I135" s="54"/>
    </row>
    <row r="136" spans="1:9" ht="21.95" customHeight="1" x14ac:dyDescent="0.25">
      <c r="A136" s="8" t="s">
        <v>25</v>
      </c>
      <c r="B136" s="5">
        <v>1</v>
      </c>
      <c r="C136" s="5">
        <v>22</v>
      </c>
      <c r="D136" s="5">
        <f t="shared" si="21"/>
        <v>8</v>
      </c>
      <c r="E136" s="14">
        <f t="shared" si="22"/>
        <v>36.363636363636367</v>
      </c>
      <c r="F136" s="5">
        <v>14</v>
      </c>
      <c r="G136" s="11">
        <f t="shared" si="23"/>
        <v>63.636363636363633</v>
      </c>
      <c r="H136" s="47"/>
      <c r="I136" s="54"/>
    </row>
    <row r="137" spans="1:9" ht="21.95" customHeight="1" x14ac:dyDescent="0.25">
      <c r="A137" s="2" t="s">
        <v>42</v>
      </c>
      <c r="B137" s="9">
        <v>1</v>
      </c>
      <c r="C137" s="5">
        <v>22</v>
      </c>
      <c r="D137" s="5">
        <f t="shared" si="21"/>
        <v>11</v>
      </c>
      <c r="E137" s="14">
        <f t="shared" si="22"/>
        <v>50</v>
      </c>
      <c r="F137" s="5">
        <v>11</v>
      </c>
      <c r="G137" s="11">
        <f t="shared" si="23"/>
        <v>50</v>
      </c>
      <c r="H137" s="47"/>
      <c r="I137" s="54"/>
    </row>
    <row r="138" spans="1:9" ht="21.95" customHeight="1" x14ac:dyDescent="0.25">
      <c r="A138" s="2" t="s">
        <v>4</v>
      </c>
      <c r="B138" s="9">
        <v>1</v>
      </c>
      <c r="C138" s="5">
        <v>22</v>
      </c>
      <c r="D138" s="5">
        <f t="shared" si="21"/>
        <v>11</v>
      </c>
      <c r="E138" s="14">
        <f t="shared" si="22"/>
        <v>50</v>
      </c>
      <c r="F138" s="5">
        <v>11</v>
      </c>
      <c r="G138" s="11">
        <f t="shared" si="23"/>
        <v>50</v>
      </c>
      <c r="H138" s="47"/>
      <c r="I138" s="54"/>
    </row>
    <row r="139" spans="1:9" ht="21.95" customHeight="1" x14ac:dyDescent="0.25">
      <c r="A139" s="2" t="s">
        <v>5</v>
      </c>
      <c r="B139" s="9">
        <v>1</v>
      </c>
      <c r="C139" s="5">
        <v>22</v>
      </c>
      <c r="D139" s="5">
        <f t="shared" si="21"/>
        <v>8</v>
      </c>
      <c r="E139" s="14">
        <f t="shared" si="22"/>
        <v>36.363636363636367</v>
      </c>
      <c r="F139" s="5">
        <v>14</v>
      </c>
      <c r="G139" s="11">
        <f t="shared" si="23"/>
        <v>63.636363636363633</v>
      </c>
      <c r="H139" s="47"/>
      <c r="I139" s="54"/>
    </row>
    <row r="140" spans="1:9" ht="21.95" customHeight="1" x14ac:dyDescent="0.25">
      <c r="A140" s="2" t="s">
        <v>10</v>
      </c>
      <c r="B140" s="9">
        <v>1</v>
      </c>
      <c r="C140" s="5">
        <v>22</v>
      </c>
      <c r="D140" s="5">
        <f t="shared" si="21"/>
        <v>12.5</v>
      </c>
      <c r="E140" s="14">
        <f t="shared" si="22"/>
        <v>56.81818181818182</v>
      </c>
      <c r="F140" s="5">
        <v>9.5</v>
      </c>
      <c r="G140" s="11">
        <f t="shared" si="23"/>
        <v>43.18181818181818</v>
      </c>
      <c r="H140" s="47"/>
      <c r="I140" s="54"/>
    </row>
    <row r="141" spans="1:9" ht="21.95" customHeight="1" x14ac:dyDescent="0.25">
      <c r="A141" s="2" t="s">
        <v>6</v>
      </c>
      <c r="B141" s="9">
        <v>1</v>
      </c>
      <c r="C141" s="5">
        <v>22</v>
      </c>
      <c r="D141" s="5">
        <f t="shared" si="21"/>
        <v>13</v>
      </c>
      <c r="E141" s="14">
        <f t="shared" si="22"/>
        <v>59.090909090909093</v>
      </c>
      <c r="F141" s="5">
        <v>9</v>
      </c>
      <c r="G141" s="11">
        <f t="shared" si="23"/>
        <v>40.909090909090907</v>
      </c>
      <c r="H141" s="47"/>
      <c r="I141" s="54"/>
    </row>
    <row r="142" spans="1:9" ht="21.95" customHeight="1" x14ac:dyDescent="0.25">
      <c r="A142" s="2" t="s">
        <v>69</v>
      </c>
      <c r="B142" s="9">
        <v>1</v>
      </c>
      <c r="C142" s="5">
        <v>22</v>
      </c>
      <c r="D142" s="5">
        <f t="shared" si="21"/>
        <v>12</v>
      </c>
      <c r="E142" s="14">
        <f t="shared" si="22"/>
        <v>54.545454545454547</v>
      </c>
      <c r="F142" s="5">
        <v>10</v>
      </c>
      <c r="G142" s="11">
        <f t="shared" si="23"/>
        <v>45.454545454545453</v>
      </c>
      <c r="H142" s="47"/>
      <c r="I142" s="54"/>
    </row>
    <row r="143" spans="1:9" ht="21.95" customHeight="1" x14ac:dyDescent="0.25">
      <c r="A143" s="2" t="s">
        <v>8</v>
      </c>
      <c r="B143" s="9">
        <v>1</v>
      </c>
      <c r="C143" s="5">
        <v>22</v>
      </c>
      <c r="D143" s="5">
        <f t="shared" si="21"/>
        <v>13</v>
      </c>
      <c r="E143" s="14">
        <f t="shared" si="22"/>
        <v>59.090909090909093</v>
      </c>
      <c r="F143" s="5">
        <v>9</v>
      </c>
      <c r="G143" s="11">
        <f t="shared" si="23"/>
        <v>40.909090909090907</v>
      </c>
      <c r="H143" s="47"/>
      <c r="I143" s="54"/>
    </row>
    <row r="144" spans="1:9" ht="21.95" customHeight="1" x14ac:dyDescent="0.25">
      <c r="A144" s="2" t="s">
        <v>70</v>
      </c>
      <c r="B144" s="9">
        <v>1</v>
      </c>
      <c r="C144" s="5">
        <f>C142</f>
        <v>22</v>
      </c>
      <c r="D144" s="5">
        <f t="shared" si="21"/>
        <v>11</v>
      </c>
      <c r="E144" s="14">
        <f t="shared" si="22"/>
        <v>50</v>
      </c>
      <c r="F144" s="5">
        <v>11</v>
      </c>
      <c r="G144" s="11">
        <f t="shared" si="23"/>
        <v>50</v>
      </c>
      <c r="H144" s="47"/>
      <c r="I144" s="54"/>
    </row>
    <row r="145" spans="1:9" ht="21.95" customHeight="1" thickBot="1" x14ac:dyDescent="0.3">
      <c r="A145" s="3" t="s">
        <v>9</v>
      </c>
      <c r="B145" s="10">
        <v>1</v>
      </c>
      <c r="C145" s="5">
        <f>C144</f>
        <v>22</v>
      </c>
      <c r="D145" s="5">
        <f t="shared" si="21"/>
        <v>12</v>
      </c>
      <c r="E145" s="15">
        <f t="shared" si="22"/>
        <v>54.545454545454547</v>
      </c>
      <c r="F145" s="5">
        <v>10</v>
      </c>
      <c r="G145" s="12">
        <f t="shared" si="23"/>
        <v>45.454545454545453</v>
      </c>
      <c r="H145" s="47"/>
      <c r="I145" s="54"/>
    </row>
    <row r="146" spans="1:9" ht="15.75" thickBot="1" x14ac:dyDescent="0.3"/>
    <row r="147" spans="1:9" x14ac:dyDescent="0.25">
      <c r="A147" s="22" t="s">
        <v>78</v>
      </c>
      <c r="B147" s="23"/>
      <c r="C147" s="23"/>
      <c r="D147" s="23"/>
      <c r="E147" s="23"/>
      <c r="F147" s="23"/>
      <c r="G147" s="24"/>
    </row>
    <row r="148" spans="1:9" ht="24" customHeight="1" thickBot="1" x14ac:dyDescent="0.3">
      <c r="A148" s="25"/>
      <c r="B148" s="26"/>
      <c r="C148" s="26"/>
      <c r="D148" s="26"/>
      <c r="E148" s="26"/>
      <c r="F148" s="26"/>
      <c r="G148" s="27"/>
    </row>
    <row r="149" spans="1:9" ht="21.95" customHeight="1" thickBot="1" x14ac:dyDescent="0.35">
      <c r="A149" s="42" t="s">
        <v>0</v>
      </c>
      <c r="B149" s="43" t="s">
        <v>11</v>
      </c>
      <c r="C149" s="4" t="s">
        <v>12</v>
      </c>
      <c r="D149" s="28" t="s">
        <v>22</v>
      </c>
      <c r="E149" s="29"/>
      <c r="F149" s="28" t="s">
        <v>23</v>
      </c>
      <c r="G149" s="29"/>
      <c r="H149" s="47"/>
      <c r="I149" s="47"/>
    </row>
    <row r="150" spans="1:9" ht="21.95" customHeight="1" x14ac:dyDescent="0.25">
      <c r="A150" s="17" t="s">
        <v>1</v>
      </c>
      <c r="B150" s="5">
        <v>1</v>
      </c>
      <c r="C150" s="5">
        <v>20</v>
      </c>
      <c r="D150" s="5">
        <f>C150-F150</f>
        <v>16</v>
      </c>
      <c r="E150" s="14">
        <f>D150*100/C150</f>
        <v>80</v>
      </c>
      <c r="F150" s="5">
        <v>4</v>
      </c>
      <c r="G150" s="11">
        <f>F150*100/C150</f>
        <v>20</v>
      </c>
      <c r="H150" s="47"/>
      <c r="I150" s="54"/>
    </row>
    <row r="151" spans="1:9" ht="21.95" customHeight="1" x14ac:dyDescent="0.25">
      <c r="A151" s="2" t="s">
        <v>41</v>
      </c>
      <c r="B151" s="9">
        <v>1</v>
      </c>
      <c r="C151" s="5">
        <v>20</v>
      </c>
      <c r="D151" s="5">
        <f t="shared" ref="D151:D162" si="24">C151-F151</f>
        <v>20</v>
      </c>
      <c r="E151" s="14">
        <f t="shared" ref="E151:E162" si="25">D151*100/C151</f>
        <v>100</v>
      </c>
      <c r="F151" s="5">
        <v>0</v>
      </c>
      <c r="G151" s="11">
        <f t="shared" ref="G151:G162" si="26">F151*100/C151</f>
        <v>0</v>
      </c>
      <c r="H151" s="47"/>
      <c r="I151" s="54"/>
    </row>
    <row r="152" spans="1:9" ht="21.95" customHeight="1" x14ac:dyDescent="0.25">
      <c r="A152" s="1" t="s">
        <v>26</v>
      </c>
      <c r="B152" s="9">
        <v>1</v>
      </c>
      <c r="C152" s="5">
        <v>20</v>
      </c>
      <c r="D152" s="5">
        <f t="shared" si="24"/>
        <v>17</v>
      </c>
      <c r="E152" s="13">
        <f t="shared" si="25"/>
        <v>85</v>
      </c>
      <c r="F152" s="5">
        <v>3</v>
      </c>
      <c r="G152" s="16">
        <f t="shared" si="26"/>
        <v>15</v>
      </c>
      <c r="H152" s="47"/>
      <c r="I152" s="54"/>
    </row>
    <row r="153" spans="1:9" ht="21.95" customHeight="1" x14ac:dyDescent="0.25">
      <c r="A153" s="8" t="s">
        <v>25</v>
      </c>
      <c r="B153" s="5">
        <v>1</v>
      </c>
      <c r="C153" s="5">
        <v>20</v>
      </c>
      <c r="D153" s="5">
        <f t="shared" si="24"/>
        <v>18</v>
      </c>
      <c r="E153" s="14">
        <f t="shared" si="25"/>
        <v>90</v>
      </c>
      <c r="F153" s="5">
        <v>2</v>
      </c>
      <c r="G153" s="11">
        <f t="shared" si="26"/>
        <v>10</v>
      </c>
      <c r="H153" s="47"/>
      <c r="I153" s="54"/>
    </row>
    <row r="154" spans="1:9" ht="21.95" customHeight="1" x14ac:dyDescent="0.25">
      <c r="A154" s="2" t="s">
        <v>42</v>
      </c>
      <c r="B154" s="9">
        <v>1</v>
      </c>
      <c r="C154" s="5">
        <v>20</v>
      </c>
      <c r="D154" s="5">
        <f t="shared" si="24"/>
        <v>20</v>
      </c>
      <c r="E154" s="14">
        <f t="shared" si="25"/>
        <v>100</v>
      </c>
      <c r="F154" s="5">
        <v>0</v>
      </c>
      <c r="G154" s="11">
        <f t="shared" si="26"/>
        <v>0</v>
      </c>
      <c r="H154" s="47"/>
      <c r="I154" s="54"/>
    </row>
    <row r="155" spans="1:9" ht="21.95" customHeight="1" x14ac:dyDescent="0.25">
      <c r="A155" s="2" t="s">
        <v>4</v>
      </c>
      <c r="B155" s="9">
        <v>1</v>
      </c>
      <c r="C155" s="5">
        <v>20</v>
      </c>
      <c r="D155" s="5">
        <f t="shared" si="24"/>
        <v>18</v>
      </c>
      <c r="E155" s="14">
        <f t="shared" si="25"/>
        <v>90</v>
      </c>
      <c r="F155" s="5">
        <v>2</v>
      </c>
      <c r="G155" s="11">
        <f t="shared" si="26"/>
        <v>10</v>
      </c>
      <c r="H155" s="47"/>
      <c r="I155" s="54"/>
    </row>
    <row r="156" spans="1:9" ht="21.95" customHeight="1" x14ac:dyDescent="0.25">
      <c r="A156" s="2" t="s">
        <v>5</v>
      </c>
      <c r="B156" s="9">
        <v>1</v>
      </c>
      <c r="C156" s="5">
        <v>20</v>
      </c>
      <c r="D156" s="5">
        <f t="shared" si="24"/>
        <v>19</v>
      </c>
      <c r="E156" s="14">
        <f t="shared" si="25"/>
        <v>95</v>
      </c>
      <c r="F156" s="5">
        <v>1</v>
      </c>
      <c r="G156" s="11">
        <f t="shared" si="26"/>
        <v>5</v>
      </c>
      <c r="H156" s="47"/>
      <c r="I156" s="54"/>
    </row>
    <row r="157" spans="1:9" ht="21.95" customHeight="1" x14ac:dyDescent="0.25">
      <c r="A157" s="2" t="s">
        <v>10</v>
      </c>
      <c r="B157" s="9">
        <v>1</v>
      </c>
      <c r="C157" s="5">
        <v>20</v>
      </c>
      <c r="D157" s="5">
        <f t="shared" si="24"/>
        <v>18</v>
      </c>
      <c r="E157" s="14">
        <f t="shared" si="25"/>
        <v>90</v>
      </c>
      <c r="F157" s="5">
        <v>2</v>
      </c>
      <c r="G157" s="11">
        <f t="shared" si="26"/>
        <v>10</v>
      </c>
      <c r="H157" s="47"/>
      <c r="I157" s="54"/>
    </row>
    <row r="158" spans="1:9" ht="21.95" customHeight="1" x14ac:dyDescent="0.25">
      <c r="A158" s="2" t="s">
        <v>6</v>
      </c>
      <c r="B158" s="9">
        <v>1</v>
      </c>
      <c r="C158" s="5">
        <v>20</v>
      </c>
      <c r="D158" s="5">
        <f t="shared" si="24"/>
        <v>20</v>
      </c>
      <c r="E158" s="14">
        <f t="shared" si="25"/>
        <v>100</v>
      </c>
      <c r="F158" s="5">
        <v>0</v>
      </c>
      <c r="G158" s="11">
        <f t="shared" si="26"/>
        <v>0</v>
      </c>
      <c r="H158" s="47"/>
      <c r="I158" s="54"/>
    </row>
    <row r="159" spans="1:9" ht="21.95" customHeight="1" x14ac:dyDescent="0.25">
      <c r="A159" s="2" t="s">
        <v>69</v>
      </c>
      <c r="B159" s="9">
        <v>1</v>
      </c>
      <c r="C159" s="5">
        <v>20</v>
      </c>
      <c r="D159" s="5">
        <f t="shared" si="24"/>
        <v>17</v>
      </c>
      <c r="E159" s="14">
        <f t="shared" si="25"/>
        <v>85</v>
      </c>
      <c r="F159" s="5">
        <v>3</v>
      </c>
      <c r="G159" s="11">
        <f t="shared" si="26"/>
        <v>15</v>
      </c>
      <c r="H159" s="47"/>
      <c r="I159" s="54"/>
    </row>
    <row r="160" spans="1:9" ht="21.95" customHeight="1" x14ac:dyDescent="0.25">
      <c r="A160" s="2" t="s">
        <v>8</v>
      </c>
      <c r="B160" s="9">
        <v>2</v>
      </c>
      <c r="C160" s="5">
        <v>40</v>
      </c>
      <c r="D160" s="5">
        <f t="shared" si="24"/>
        <v>36</v>
      </c>
      <c r="E160" s="14">
        <f t="shared" si="25"/>
        <v>90</v>
      </c>
      <c r="F160" s="5">
        <f>1+3</f>
        <v>4</v>
      </c>
      <c r="G160" s="11">
        <f t="shared" si="26"/>
        <v>10</v>
      </c>
      <c r="H160" s="47"/>
      <c r="I160" s="54"/>
    </row>
    <row r="161" spans="1:9" ht="21.95" customHeight="1" x14ac:dyDescent="0.25">
      <c r="A161" s="2" t="s">
        <v>70</v>
      </c>
      <c r="B161" s="9">
        <v>1</v>
      </c>
      <c r="C161" s="5">
        <v>20</v>
      </c>
      <c r="D161" s="5">
        <f t="shared" si="24"/>
        <v>20</v>
      </c>
      <c r="E161" s="14">
        <f t="shared" si="25"/>
        <v>100</v>
      </c>
      <c r="F161" s="5">
        <v>0</v>
      </c>
      <c r="G161" s="11">
        <f t="shared" si="26"/>
        <v>0</v>
      </c>
      <c r="H161" s="47"/>
      <c r="I161" s="54"/>
    </row>
    <row r="162" spans="1:9" ht="21.95" customHeight="1" thickBot="1" x14ac:dyDescent="0.3">
      <c r="A162" s="3" t="s">
        <v>9</v>
      </c>
      <c r="B162" s="10">
        <v>1</v>
      </c>
      <c r="C162" s="5">
        <v>20</v>
      </c>
      <c r="D162" s="5">
        <f t="shared" si="24"/>
        <v>13.5</v>
      </c>
      <c r="E162" s="15">
        <f t="shared" si="25"/>
        <v>67.5</v>
      </c>
      <c r="F162" s="5">
        <v>6.5</v>
      </c>
      <c r="G162" s="12">
        <f t="shared" si="26"/>
        <v>32.5</v>
      </c>
      <c r="H162" s="47"/>
      <c r="I162" s="54"/>
    </row>
    <row r="163" spans="1:9" ht="15.75" thickBot="1" x14ac:dyDescent="0.3"/>
    <row r="164" spans="1:9" x14ac:dyDescent="0.25">
      <c r="A164" s="22" t="s">
        <v>79</v>
      </c>
      <c r="B164" s="23"/>
      <c r="C164" s="23"/>
      <c r="D164" s="23"/>
      <c r="E164" s="23"/>
      <c r="F164" s="23"/>
      <c r="G164" s="24"/>
    </row>
    <row r="165" spans="1:9" ht="24" customHeight="1" thickBot="1" x14ac:dyDescent="0.3">
      <c r="A165" s="25"/>
      <c r="B165" s="26"/>
      <c r="C165" s="26"/>
      <c r="D165" s="26"/>
      <c r="E165" s="26"/>
      <c r="F165" s="26"/>
      <c r="G165" s="27"/>
    </row>
    <row r="166" spans="1:9" ht="21.95" customHeight="1" thickBot="1" x14ac:dyDescent="0.35">
      <c r="A166" s="42" t="s">
        <v>0</v>
      </c>
      <c r="B166" s="43" t="s">
        <v>11</v>
      </c>
      <c r="C166" s="4" t="s">
        <v>12</v>
      </c>
      <c r="D166" s="28" t="s">
        <v>22</v>
      </c>
      <c r="E166" s="29"/>
      <c r="F166" s="28" t="s">
        <v>23</v>
      </c>
      <c r="G166" s="29"/>
      <c r="H166" s="47"/>
      <c r="I166" s="47"/>
    </row>
    <row r="167" spans="1:9" ht="21.95" customHeight="1" x14ac:dyDescent="0.25">
      <c r="A167" s="17" t="s">
        <v>1</v>
      </c>
      <c r="B167" s="5">
        <v>1</v>
      </c>
      <c r="C167" s="5">
        <v>23</v>
      </c>
      <c r="D167" s="5">
        <f>C167-F167</f>
        <v>19</v>
      </c>
      <c r="E167" s="14">
        <f>D167*100/C167</f>
        <v>82.608695652173907</v>
      </c>
      <c r="F167" s="5">
        <v>4</v>
      </c>
      <c r="G167" s="11">
        <f>F167*100/C167</f>
        <v>17.391304347826086</v>
      </c>
      <c r="H167" s="47"/>
      <c r="I167" s="54"/>
    </row>
    <row r="168" spans="1:9" ht="21.95" customHeight="1" x14ac:dyDescent="0.25">
      <c r="A168" s="2" t="s">
        <v>41</v>
      </c>
      <c r="B168" s="9">
        <v>1</v>
      </c>
      <c r="C168" s="5">
        <v>23</v>
      </c>
      <c r="D168" s="5">
        <f t="shared" ref="D168:D179" si="27">C168-F168</f>
        <v>22</v>
      </c>
      <c r="E168" s="14">
        <f t="shared" ref="E168:E179" si="28">D168*100/C168</f>
        <v>95.652173913043484</v>
      </c>
      <c r="F168" s="5">
        <v>1</v>
      </c>
      <c r="G168" s="11">
        <f t="shared" ref="G168:G179" si="29">F168*100/C168</f>
        <v>4.3478260869565215</v>
      </c>
      <c r="H168" s="47"/>
      <c r="I168" s="54"/>
    </row>
    <row r="169" spans="1:9" ht="21.95" customHeight="1" x14ac:dyDescent="0.25">
      <c r="A169" s="1" t="s">
        <v>26</v>
      </c>
      <c r="B169" s="9">
        <v>1</v>
      </c>
      <c r="C169" s="5">
        <v>23</v>
      </c>
      <c r="D169" s="5">
        <f t="shared" si="27"/>
        <v>22</v>
      </c>
      <c r="E169" s="13">
        <f t="shared" si="28"/>
        <v>95.652173913043484</v>
      </c>
      <c r="F169" s="5">
        <v>1</v>
      </c>
      <c r="G169" s="16">
        <f t="shared" si="29"/>
        <v>4.3478260869565215</v>
      </c>
      <c r="H169" s="47"/>
      <c r="I169" s="54"/>
    </row>
    <row r="170" spans="1:9" ht="21.95" customHeight="1" x14ac:dyDescent="0.25">
      <c r="A170" s="8" t="s">
        <v>25</v>
      </c>
      <c r="B170" s="5">
        <v>1</v>
      </c>
      <c r="C170" s="5">
        <v>23</v>
      </c>
      <c r="D170" s="5">
        <f t="shared" si="27"/>
        <v>22</v>
      </c>
      <c r="E170" s="14">
        <f t="shared" si="28"/>
        <v>95.652173913043484</v>
      </c>
      <c r="F170" s="5">
        <v>1</v>
      </c>
      <c r="G170" s="11">
        <f t="shared" si="29"/>
        <v>4.3478260869565215</v>
      </c>
      <c r="H170" s="47"/>
      <c r="I170" s="54"/>
    </row>
    <row r="171" spans="1:9" ht="21.95" customHeight="1" x14ac:dyDescent="0.25">
      <c r="A171" s="2" t="s">
        <v>42</v>
      </c>
      <c r="B171" s="9">
        <v>1</v>
      </c>
      <c r="C171" s="5">
        <v>23</v>
      </c>
      <c r="D171" s="5">
        <f t="shared" si="27"/>
        <v>16</v>
      </c>
      <c r="E171" s="14">
        <f t="shared" si="28"/>
        <v>69.565217391304344</v>
      </c>
      <c r="F171" s="5">
        <v>7</v>
      </c>
      <c r="G171" s="11">
        <f t="shared" si="29"/>
        <v>30.434782608695652</v>
      </c>
      <c r="H171" s="47"/>
      <c r="I171" s="54"/>
    </row>
    <row r="172" spans="1:9" ht="21.95" customHeight="1" x14ac:dyDescent="0.25">
      <c r="A172" s="2" t="s">
        <v>4</v>
      </c>
      <c r="B172" s="9">
        <v>1</v>
      </c>
      <c r="C172" s="5">
        <v>23</v>
      </c>
      <c r="D172" s="5">
        <f t="shared" si="27"/>
        <v>21</v>
      </c>
      <c r="E172" s="14">
        <f t="shared" si="28"/>
        <v>91.304347826086953</v>
      </c>
      <c r="F172" s="5">
        <v>2</v>
      </c>
      <c r="G172" s="11">
        <f t="shared" si="29"/>
        <v>8.695652173913043</v>
      </c>
      <c r="H172" s="47"/>
      <c r="I172" s="54"/>
    </row>
    <row r="173" spans="1:9" ht="21.95" customHeight="1" x14ac:dyDescent="0.25">
      <c r="A173" s="2" t="s">
        <v>5</v>
      </c>
      <c r="B173" s="9">
        <v>1</v>
      </c>
      <c r="C173" s="5">
        <v>23</v>
      </c>
      <c r="D173" s="5">
        <f t="shared" si="27"/>
        <v>22.5</v>
      </c>
      <c r="E173" s="14">
        <f t="shared" si="28"/>
        <v>97.826086956521735</v>
      </c>
      <c r="F173" s="5">
        <v>0.5</v>
      </c>
      <c r="G173" s="11">
        <f t="shared" si="29"/>
        <v>2.1739130434782608</v>
      </c>
      <c r="H173" s="47"/>
      <c r="I173" s="54"/>
    </row>
    <row r="174" spans="1:9" ht="21.95" customHeight="1" x14ac:dyDescent="0.25">
      <c r="A174" s="2" t="s">
        <v>10</v>
      </c>
      <c r="B174" s="9">
        <v>1</v>
      </c>
      <c r="C174" s="5">
        <v>23</v>
      </c>
      <c r="D174" s="5">
        <f t="shared" si="27"/>
        <v>21</v>
      </c>
      <c r="E174" s="14">
        <f t="shared" si="28"/>
        <v>91.304347826086953</v>
      </c>
      <c r="F174" s="5">
        <v>2</v>
      </c>
      <c r="G174" s="11">
        <f t="shared" si="29"/>
        <v>8.695652173913043</v>
      </c>
      <c r="H174" s="47"/>
      <c r="I174" s="54"/>
    </row>
    <row r="175" spans="1:9" ht="21.95" customHeight="1" x14ac:dyDescent="0.25">
      <c r="A175" s="2" t="s">
        <v>6</v>
      </c>
      <c r="B175" s="9">
        <v>1</v>
      </c>
      <c r="C175" s="5">
        <v>23</v>
      </c>
      <c r="D175" s="5">
        <f t="shared" si="27"/>
        <v>21.5</v>
      </c>
      <c r="E175" s="14">
        <f t="shared" si="28"/>
        <v>93.478260869565219</v>
      </c>
      <c r="F175" s="5">
        <f>1.5</f>
        <v>1.5</v>
      </c>
      <c r="G175" s="11">
        <f t="shared" si="29"/>
        <v>6.5217391304347823</v>
      </c>
      <c r="H175" s="47"/>
      <c r="I175" s="54"/>
    </row>
    <row r="176" spans="1:9" ht="21.95" customHeight="1" x14ac:dyDescent="0.25">
      <c r="A176" s="2" t="s">
        <v>69</v>
      </c>
      <c r="B176" s="9">
        <v>1</v>
      </c>
      <c r="C176" s="5">
        <v>23</v>
      </c>
      <c r="D176" s="5">
        <f t="shared" si="27"/>
        <v>21</v>
      </c>
      <c r="E176" s="14">
        <f t="shared" si="28"/>
        <v>91.304347826086953</v>
      </c>
      <c r="F176" s="5">
        <v>2</v>
      </c>
      <c r="G176" s="11">
        <f t="shared" si="29"/>
        <v>8.695652173913043</v>
      </c>
      <c r="H176" s="47"/>
      <c r="I176" s="54"/>
    </row>
    <row r="177" spans="1:9" ht="21.95" customHeight="1" x14ac:dyDescent="0.25">
      <c r="A177" s="2" t="s">
        <v>8</v>
      </c>
      <c r="B177" s="9">
        <v>2</v>
      </c>
      <c r="C177" s="5">
        <v>46</v>
      </c>
      <c r="D177" s="5">
        <f t="shared" si="27"/>
        <v>40</v>
      </c>
      <c r="E177" s="14">
        <f t="shared" si="28"/>
        <v>86.956521739130437</v>
      </c>
      <c r="F177" s="5">
        <f>2+4</f>
        <v>6</v>
      </c>
      <c r="G177" s="11">
        <f t="shared" si="29"/>
        <v>13.043478260869565</v>
      </c>
      <c r="H177" s="47"/>
      <c r="I177" s="54"/>
    </row>
    <row r="178" spans="1:9" ht="21.95" customHeight="1" x14ac:dyDescent="0.25">
      <c r="A178" s="2" t="s">
        <v>70</v>
      </c>
      <c r="B178" s="9">
        <v>1</v>
      </c>
      <c r="C178" s="5">
        <f>C176</f>
        <v>23</v>
      </c>
      <c r="D178" s="5">
        <f t="shared" si="27"/>
        <v>20.5</v>
      </c>
      <c r="E178" s="14">
        <f t="shared" si="28"/>
        <v>89.130434782608702</v>
      </c>
      <c r="F178" s="5">
        <v>2.5</v>
      </c>
      <c r="G178" s="11">
        <f t="shared" si="29"/>
        <v>10.869565217391305</v>
      </c>
      <c r="H178" s="47"/>
      <c r="I178" s="54"/>
    </row>
    <row r="179" spans="1:9" ht="21.95" customHeight="1" thickBot="1" x14ac:dyDescent="0.3">
      <c r="A179" s="3" t="s">
        <v>9</v>
      </c>
      <c r="B179" s="10">
        <v>2</v>
      </c>
      <c r="C179" s="5">
        <f>C178*2</f>
        <v>46</v>
      </c>
      <c r="D179" s="5">
        <f t="shared" si="27"/>
        <v>41</v>
      </c>
      <c r="E179" s="15">
        <f t="shared" si="28"/>
        <v>89.130434782608702</v>
      </c>
      <c r="F179" s="5">
        <f>4+1</f>
        <v>5</v>
      </c>
      <c r="G179" s="12">
        <f t="shared" si="29"/>
        <v>10.869565217391305</v>
      </c>
      <c r="H179" s="47"/>
      <c r="I179" s="54"/>
    </row>
    <row r="180" spans="1:9" ht="15.75" thickBot="1" x14ac:dyDescent="0.3"/>
    <row r="181" spans="1:9" x14ac:dyDescent="0.25">
      <c r="A181" s="22" t="s">
        <v>80</v>
      </c>
      <c r="B181" s="23"/>
      <c r="C181" s="23"/>
      <c r="D181" s="23"/>
      <c r="E181" s="23"/>
      <c r="F181" s="23"/>
      <c r="G181" s="24"/>
    </row>
    <row r="182" spans="1:9" ht="24" customHeight="1" thickBot="1" x14ac:dyDescent="0.3">
      <c r="A182" s="25"/>
      <c r="B182" s="26"/>
      <c r="C182" s="26"/>
      <c r="D182" s="26"/>
      <c r="E182" s="26"/>
      <c r="F182" s="26"/>
      <c r="G182" s="27"/>
    </row>
    <row r="183" spans="1:9" ht="21.95" customHeight="1" thickBot="1" x14ac:dyDescent="0.35">
      <c r="A183" s="42" t="s">
        <v>0</v>
      </c>
      <c r="B183" s="43" t="s">
        <v>11</v>
      </c>
      <c r="C183" s="4" t="s">
        <v>12</v>
      </c>
      <c r="D183" s="28" t="s">
        <v>22</v>
      </c>
      <c r="E183" s="29"/>
      <c r="F183" s="28" t="s">
        <v>23</v>
      </c>
      <c r="G183" s="29"/>
      <c r="H183" s="47"/>
      <c r="I183" s="47"/>
    </row>
    <row r="184" spans="1:9" ht="21.95" customHeight="1" x14ac:dyDescent="0.25">
      <c r="A184" s="17" t="s">
        <v>1</v>
      </c>
      <c r="B184" s="5">
        <v>1</v>
      </c>
      <c r="C184" s="5">
        <v>21</v>
      </c>
      <c r="D184" s="5">
        <f>C184-F184</f>
        <v>15</v>
      </c>
      <c r="E184" s="14">
        <f>D184*100/C184</f>
        <v>71.428571428571431</v>
      </c>
      <c r="F184" s="5">
        <v>6</v>
      </c>
      <c r="G184" s="11">
        <f>F184*100/C184</f>
        <v>28.571428571428573</v>
      </c>
      <c r="H184" s="47"/>
      <c r="I184" s="54"/>
    </row>
    <row r="185" spans="1:9" ht="21.95" customHeight="1" x14ac:dyDescent="0.25">
      <c r="A185" s="2" t="s">
        <v>41</v>
      </c>
      <c r="B185" s="9">
        <v>1</v>
      </c>
      <c r="C185" s="5">
        <v>21</v>
      </c>
      <c r="D185" s="5">
        <f t="shared" ref="D185:D196" si="30">C185-F185</f>
        <v>20</v>
      </c>
      <c r="E185" s="14">
        <f t="shared" ref="E185:E196" si="31">D185*100/C185</f>
        <v>95.238095238095241</v>
      </c>
      <c r="F185" s="5">
        <v>1</v>
      </c>
      <c r="G185" s="11">
        <f t="shared" ref="G185:G196" si="32">F185*100/C185</f>
        <v>4.7619047619047619</v>
      </c>
      <c r="H185" s="47"/>
      <c r="I185" s="54"/>
    </row>
    <row r="186" spans="1:9" ht="21.95" customHeight="1" x14ac:dyDescent="0.25">
      <c r="A186" s="1" t="s">
        <v>26</v>
      </c>
      <c r="B186" s="9">
        <v>1</v>
      </c>
      <c r="C186" s="5">
        <v>21</v>
      </c>
      <c r="D186" s="5">
        <f t="shared" si="30"/>
        <v>19</v>
      </c>
      <c r="E186" s="13">
        <f t="shared" si="31"/>
        <v>90.476190476190482</v>
      </c>
      <c r="F186" s="5">
        <v>2</v>
      </c>
      <c r="G186" s="16">
        <f t="shared" si="32"/>
        <v>9.5238095238095237</v>
      </c>
      <c r="H186" s="47"/>
      <c r="I186" s="54"/>
    </row>
    <row r="187" spans="1:9" ht="21.95" customHeight="1" x14ac:dyDescent="0.25">
      <c r="A187" s="8" t="s">
        <v>25</v>
      </c>
      <c r="B187" s="5">
        <v>1</v>
      </c>
      <c r="C187" s="5">
        <v>21</v>
      </c>
      <c r="D187" s="5">
        <f t="shared" si="30"/>
        <v>19</v>
      </c>
      <c r="E187" s="14">
        <f t="shared" si="31"/>
        <v>90.476190476190482</v>
      </c>
      <c r="F187" s="5">
        <v>2</v>
      </c>
      <c r="G187" s="11">
        <f t="shared" si="32"/>
        <v>9.5238095238095237</v>
      </c>
      <c r="H187" s="47"/>
      <c r="I187" s="54"/>
    </row>
    <row r="188" spans="1:9" ht="21.95" customHeight="1" x14ac:dyDescent="0.25">
      <c r="A188" s="2" t="s">
        <v>42</v>
      </c>
      <c r="B188" s="9">
        <v>1</v>
      </c>
      <c r="C188" s="5">
        <v>21</v>
      </c>
      <c r="D188" s="5">
        <f t="shared" si="30"/>
        <v>20</v>
      </c>
      <c r="E188" s="14">
        <f t="shared" si="31"/>
        <v>95.238095238095241</v>
      </c>
      <c r="F188" s="5">
        <v>1</v>
      </c>
      <c r="G188" s="11">
        <f t="shared" si="32"/>
        <v>4.7619047619047619</v>
      </c>
      <c r="H188" s="47"/>
      <c r="I188" s="54"/>
    </row>
    <row r="189" spans="1:9" ht="21.95" customHeight="1" x14ac:dyDescent="0.25">
      <c r="A189" s="2" t="s">
        <v>4</v>
      </c>
      <c r="B189" s="9">
        <v>1</v>
      </c>
      <c r="C189" s="5">
        <v>21</v>
      </c>
      <c r="D189" s="5">
        <f t="shared" si="30"/>
        <v>20</v>
      </c>
      <c r="E189" s="14">
        <f t="shared" si="31"/>
        <v>95.238095238095241</v>
      </c>
      <c r="F189" s="5">
        <v>1</v>
      </c>
      <c r="G189" s="11">
        <f t="shared" si="32"/>
        <v>4.7619047619047619</v>
      </c>
      <c r="H189" s="47"/>
      <c r="I189" s="54"/>
    </row>
    <row r="190" spans="1:9" ht="21.95" customHeight="1" x14ac:dyDescent="0.25">
      <c r="A190" s="2" t="s">
        <v>5</v>
      </c>
      <c r="B190" s="9">
        <v>1</v>
      </c>
      <c r="C190" s="5">
        <v>21</v>
      </c>
      <c r="D190" s="5">
        <f t="shared" si="30"/>
        <v>20</v>
      </c>
      <c r="E190" s="14">
        <f t="shared" si="31"/>
        <v>95.238095238095241</v>
      </c>
      <c r="F190" s="5">
        <v>1</v>
      </c>
      <c r="G190" s="11">
        <f t="shared" si="32"/>
        <v>4.7619047619047619</v>
      </c>
      <c r="H190" s="47"/>
      <c r="I190" s="54"/>
    </row>
    <row r="191" spans="1:9" ht="21.95" customHeight="1" x14ac:dyDescent="0.25">
      <c r="A191" s="2" t="s">
        <v>10</v>
      </c>
      <c r="B191" s="9">
        <v>1</v>
      </c>
      <c r="C191" s="5">
        <v>21</v>
      </c>
      <c r="D191" s="5">
        <f t="shared" si="30"/>
        <v>17</v>
      </c>
      <c r="E191" s="14">
        <f t="shared" si="31"/>
        <v>80.952380952380949</v>
      </c>
      <c r="F191" s="5">
        <v>4</v>
      </c>
      <c r="G191" s="11">
        <f t="shared" si="32"/>
        <v>19.047619047619047</v>
      </c>
      <c r="H191" s="47"/>
      <c r="I191" s="54"/>
    </row>
    <row r="192" spans="1:9" ht="21.95" customHeight="1" x14ac:dyDescent="0.25">
      <c r="A192" s="2" t="s">
        <v>6</v>
      </c>
      <c r="B192" s="9">
        <v>2</v>
      </c>
      <c r="C192" s="5">
        <v>42</v>
      </c>
      <c r="D192" s="5">
        <f t="shared" si="30"/>
        <v>40</v>
      </c>
      <c r="E192" s="14">
        <f t="shared" si="31"/>
        <v>95.238095238095241</v>
      </c>
      <c r="F192" s="5">
        <f>1+1</f>
        <v>2</v>
      </c>
      <c r="G192" s="11">
        <f t="shared" si="32"/>
        <v>4.7619047619047619</v>
      </c>
      <c r="H192" s="47"/>
      <c r="I192" s="54"/>
    </row>
    <row r="193" spans="1:9" ht="21.95" customHeight="1" x14ac:dyDescent="0.25">
      <c r="A193" s="2" t="s">
        <v>69</v>
      </c>
      <c r="B193" s="9">
        <v>1</v>
      </c>
      <c r="C193" s="5">
        <v>21</v>
      </c>
      <c r="D193" s="5">
        <f t="shared" si="30"/>
        <v>19</v>
      </c>
      <c r="E193" s="14">
        <f t="shared" si="31"/>
        <v>90.476190476190482</v>
      </c>
      <c r="F193" s="5">
        <v>2</v>
      </c>
      <c r="G193" s="11">
        <f t="shared" si="32"/>
        <v>9.5238095238095237</v>
      </c>
      <c r="H193" s="47"/>
      <c r="I193" s="54"/>
    </row>
    <row r="194" spans="1:9" ht="21.95" customHeight="1" x14ac:dyDescent="0.25">
      <c r="A194" s="2" t="s">
        <v>8</v>
      </c>
      <c r="B194" s="9">
        <v>2</v>
      </c>
      <c r="C194" s="5">
        <v>42</v>
      </c>
      <c r="D194" s="5">
        <f t="shared" si="30"/>
        <v>40</v>
      </c>
      <c r="E194" s="14">
        <f t="shared" si="31"/>
        <v>95.238095238095241</v>
      </c>
      <c r="F194" s="5">
        <f>1+1</f>
        <v>2</v>
      </c>
      <c r="G194" s="11">
        <f t="shared" si="32"/>
        <v>4.7619047619047619</v>
      </c>
      <c r="H194" s="47"/>
      <c r="I194" s="54"/>
    </row>
    <row r="195" spans="1:9" ht="21.95" customHeight="1" x14ac:dyDescent="0.25">
      <c r="A195" s="2" t="s">
        <v>70</v>
      </c>
      <c r="B195" s="9">
        <v>1</v>
      </c>
      <c r="C195" s="5">
        <f>C193</f>
        <v>21</v>
      </c>
      <c r="D195" s="5">
        <f t="shared" si="30"/>
        <v>19</v>
      </c>
      <c r="E195" s="14">
        <f t="shared" si="31"/>
        <v>90.476190476190482</v>
      </c>
      <c r="F195" s="5">
        <v>2</v>
      </c>
      <c r="G195" s="11">
        <f t="shared" si="32"/>
        <v>9.5238095238095237</v>
      </c>
      <c r="H195" s="47"/>
      <c r="I195" s="54"/>
    </row>
    <row r="196" spans="1:9" ht="21.95" customHeight="1" thickBot="1" x14ac:dyDescent="0.3">
      <c r="A196" s="3" t="s">
        <v>9</v>
      </c>
      <c r="B196" s="10">
        <v>1</v>
      </c>
      <c r="C196" s="5">
        <f>C195</f>
        <v>21</v>
      </c>
      <c r="D196" s="5">
        <f t="shared" si="30"/>
        <v>20</v>
      </c>
      <c r="E196" s="15">
        <f t="shared" si="31"/>
        <v>95.238095238095241</v>
      </c>
      <c r="F196" s="5">
        <v>1</v>
      </c>
      <c r="G196" s="12">
        <f t="shared" si="32"/>
        <v>4.7619047619047619</v>
      </c>
      <c r="H196" s="47"/>
      <c r="I196" s="54"/>
    </row>
    <row r="197" spans="1:9" ht="15.75" thickBot="1" x14ac:dyDescent="0.3"/>
    <row r="198" spans="1:9" x14ac:dyDescent="0.25">
      <c r="A198" s="22" t="s">
        <v>81</v>
      </c>
      <c r="B198" s="23"/>
      <c r="C198" s="23"/>
      <c r="D198" s="23"/>
      <c r="E198" s="23"/>
      <c r="F198" s="23"/>
      <c r="G198" s="24"/>
    </row>
    <row r="199" spans="1:9" ht="24" customHeight="1" thickBot="1" x14ac:dyDescent="0.3">
      <c r="A199" s="25"/>
      <c r="B199" s="26"/>
      <c r="C199" s="26"/>
      <c r="D199" s="26"/>
      <c r="E199" s="26"/>
      <c r="F199" s="26"/>
      <c r="G199" s="27"/>
    </row>
    <row r="200" spans="1:9" ht="21.95" customHeight="1" thickBot="1" x14ac:dyDescent="0.35">
      <c r="A200" s="42" t="s">
        <v>0</v>
      </c>
      <c r="B200" s="43" t="s">
        <v>11</v>
      </c>
      <c r="C200" s="4" t="s">
        <v>12</v>
      </c>
      <c r="D200" s="28" t="s">
        <v>22</v>
      </c>
      <c r="E200" s="29"/>
      <c r="F200" s="28" t="s">
        <v>23</v>
      </c>
      <c r="G200" s="29"/>
      <c r="H200" s="47"/>
      <c r="I200" s="47"/>
    </row>
    <row r="201" spans="1:9" ht="21.95" customHeight="1" x14ac:dyDescent="0.25">
      <c r="A201" s="17" t="s">
        <v>1</v>
      </c>
      <c r="B201" s="5">
        <v>1</v>
      </c>
      <c r="C201" s="5">
        <v>19</v>
      </c>
      <c r="D201" s="5">
        <f>C201-F201</f>
        <v>9</v>
      </c>
      <c r="E201" s="14">
        <f>D201*100/C201</f>
        <v>47.368421052631582</v>
      </c>
      <c r="F201" s="5">
        <v>10</v>
      </c>
      <c r="G201" s="11">
        <f>F201*100/C201</f>
        <v>52.631578947368418</v>
      </c>
      <c r="H201" s="47"/>
      <c r="I201" s="54"/>
    </row>
    <row r="202" spans="1:9" ht="21.95" customHeight="1" x14ac:dyDescent="0.25">
      <c r="A202" s="2" t="s">
        <v>41</v>
      </c>
      <c r="B202" s="9">
        <v>1</v>
      </c>
      <c r="C202" s="5">
        <v>19</v>
      </c>
      <c r="D202" s="5">
        <f t="shared" ref="D202:D213" si="33">C202-F202</f>
        <v>16</v>
      </c>
      <c r="E202" s="14">
        <f t="shared" ref="E202:E213" si="34">D202*100/C202</f>
        <v>84.21052631578948</v>
      </c>
      <c r="F202" s="5">
        <v>3</v>
      </c>
      <c r="G202" s="11">
        <f t="shared" ref="G202:G213" si="35">F202*100/C202</f>
        <v>15.789473684210526</v>
      </c>
      <c r="H202" s="47"/>
      <c r="I202" s="54"/>
    </row>
    <row r="203" spans="1:9" ht="21.95" customHeight="1" x14ac:dyDescent="0.25">
      <c r="A203" s="1" t="s">
        <v>26</v>
      </c>
      <c r="B203" s="9">
        <v>1</v>
      </c>
      <c r="C203" s="5">
        <v>19</v>
      </c>
      <c r="D203" s="5">
        <f t="shared" si="33"/>
        <v>14</v>
      </c>
      <c r="E203" s="13">
        <f t="shared" si="34"/>
        <v>73.684210526315795</v>
      </c>
      <c r="F203" s="5">
        <v>5</v>
      </c>
      <c r="G203" s="16">
        <f t="shared" si="35"/>
        <v>26.315789473684209</v>
      </c>
      <c r="H203" s="47"/>
      <c r="I203" s="54"/>
    </row>
    <row r="204" spans="1:9" ht="21.95" customHeight="1" x14ac:dyDescent="0.25">
      <c r="A204" s="8" t="s">
        <v>25</v>
      </c>
      <c r="B204" s="5">
        <v>1</v>
      </c>
      <c r="C204" s="5">
        <v>19</v>
      </c>
      <c r="D204" s="5">
        <f t="shared" si="33"/>
        <v>15</v>
      </c>
      <c r="E204" s="14">
        <f t="shared" si="34"/>
        <v>78.94736842105263</v>
      </c>
      <c r="F204" s="5">
        <v>4</v>
      </c>
      <c r="G204" s="11">
        <f t="shared" si="35"/>
        <v>21.05263157894737</v>
      </c>
      <c r="H204" s="47"/>
      <c r="I204" s="54"/>
    </row>
    <row r="205" spans="1:9" ht="21.95" customHeight="1" x14ac:dyDescent="0.25">
      <c r="A205" s="2" t="s">
        <v>42</v>
      </c>
      <c r="B205" s="9">
        <v>1</v>
      </c>
      <c r="C205" s="5">
        <v>19</v>
      </c>
      <c r="D205" s="5">
        <f t="shared" si="33"/>
        <v>17</v>
      </c>
      <c r="E205" s="14">
        <f t="shared" si="34"/>
        <v>89.473684210526315</v>
      </c>
      <c r="F205" s="5">
        <v>2</v>
      </c>
      <c r="G205" s="11">
        <f t="shared" si="35"/>
        <v>10.526315789473685</v>
      </c>
      <c r="H205" s="47"/>
      <c r="I205" s="54"/>
    </row>
    <row r="206" spans="1:9" ht="21.95" customHeight="1" x14ac:dyDescent="0.25">
      <c r="A206" s="2" t="s">
        <v>4</v>
      </c>
      <c r="B206" s="9">
        <v>1</v>
      </c>
      <c r="C206" s="5">
        <v>19</v>
      </c>
      <c r="D206" s="5">
        <f t="shared" si="33"/>
        <v>15</v>
      </c>
      <c r="E206" s="14">
        <f t="shared" si="34"/>
        <v>78.94736842105263</v>
      </c>
      <c r="F206" s="5">
        <v>4</v>
      </c>
      <c r="G206" s="11">
        <f t="shared" si="35"/>
        <v>21.05263157894737</v>
      </c>
      <c r="H206" s="47"/>
      <c r="I206" s="54"/>
    </row>
    <row r="207" spans="1:9" ht="21.95" customHeight="1" x14ac:dyDescent="0.25">
      <c r="A207" s="2" t="s">
        <v>5</v>
      </c>
      <c r="B207" s="9">
        <v>1</v>
      </c>
      <c r="C207" s="5">
        <v>19</v>
      </c>
      <c r="D207" s="5">
        <f t="shared" si="33"/>
        <v>14.5</v>
      </c>
      <c r="E207" s="14">
        <f t="shared" si="34"/>
        <v>76.315789473684205</v>
      </c>
      <c r="F207" s="5">
        <v>4.5</v>
      </c>
      <c r="G207" s="11">
        <f t="shared" si="35"/>
        <v>23.684210526315791</v>
      </c>
      <c r="H207" s="47"/>
      <c r="I207" s="54"/>
    </row>
    <row r="208" spans="1:9" ht="21.95" customHeight="1" x14ac:dyDescent="0.25">
      <c r="A208" s="2" t="s">
        <v>10</v>
      </c>
      <c r="B208" s="9">
        <v>1</v>
      </c>
      <c r="C208" s="5">
        <v>19</v>
      </c>
      <c r="D208" s="5">
        <f t="shared" si="33"/>
        <v>16</v>
      </c>
      <c r="E208" s="14">
        <f t="shared" si="34"/>
        <v>84.21052631578948</v>
      </c>
      <c r="F208" s="5">
        <v>3</v>
      </c>
      <c r="G208" s="11">
        <f t="shared" si="35"/>
        <v>15.789473684210526</v>
      </c>
      <c r="H208" s="47"/>
      <c r="I208" s="54"/>
    </row>
    <row r="209" spans="1:9" ht="21.95" customHeight="1" x14ac:dyDescent="0.25">
      <c r="A209" s="2" t="s">
        <v>6</v>
      </c>
      <c r="B209" s="9">
        <v>2</v>
      </c>
      <c r="C209" s="5">
        <v>38</v>
      </c>
      <c r="D209" s="5">
        <f t="shared" si="33"/>
        <v>32</v>
      </c>
      <c r="E209" s="14">
        <f t="shared" si="34"/>
        <v>84.21052631578948</v>
      </c>
      <c r="F209" s="5">
        <f>4+2</f>
        <v>6</v>
      </c>
      <c r="G209" s="11">
        <f t="shared" si="35"/>
        <v>15.789473684210526</v>
      </c>
      <c r="H209" s="47"/>
      <c r="I209" s="54"/>
    </row>
    <row r="210" spans="1:9" ht="21.95" customHeight="1" x14ac:dyDescent="0.25">
      <c r="A210" s="2" t="s">
        <v>69</v>
      </c>
      <c r="B210" s="9">
        <v>1</v>
      </c>
      <c r="C210" s="5">
        <v>19</v>
      </c>
      <c r="D210" s="5">
        <f t="shared" si="33"/>
        <v>15</v>
      </c>
      <c r="E210" s="14">
        <f t="shared" si="34"/>
        <v>78.94736842105263</v>
      </c>
      <c r="F210" s="5">
        <v>4</v>
      </c>
      <c r="G210" s="11">
        <f t="shared" si="35"/>
        <v>21.05263157894737</v>
      </c>
      <c r="H210" s="47"/>
      <c r="I210" s="54"/>
    </row>
    <row r="211" spans="1:9" ht="21.95" customHeight="1" x14ac:dyDescent="0.25">
      <c r="A211" s="2" t="s">
        <v>8</v>
      </c>
      <c r="B211" s="9">
        <v>2</v>
      </c>
      <c r="C211" s="5">
        <v>38</v>
      </c>
      <c r="D211" s="5">
        <f t="shared" si="33"/>
        <v>31.5</v>
      </c>
      <c r="E211" s="14">
        <f t="shared" si="34"/>
        <v>82.89473684210526</v>
      </c>
      <c r="F211" s="5">
        <f>2.5+4</f>
        <v>6.5</v>
      </c>
      <c r="G211" s="11">
        <f t="shared" si="35"/>
        <v>17.105263157894736</v>
      </c>
      <c r="H211" s="47"/>
      <c r="I211" s="54"/>
    </row>
    <row r="212" spans="1:9" ht="21.95" customHeight="1" x14ac:dyDescent="0.25">
      <c r="A212" s="2" t="s">
        <v>70</v>
      </c>
      <c r="B212" s="9">
        <v>1</v>
      </c>
      <c r="C212" s="5">
        <f>C210</f>
        <v>19</v>
      </c>
      <c r="D212" s="5">
        <f t="shared" si="33"/>
        <v>17</v>
      </c>
      <c r="E212" s="14">
        <f t="shared" si="34"/>
        <v>89.473684210526315</v>
      </c>
      <c r="F212" s="5">
        <v>2</v>
      </c>
      <c r="G212" s="11">
        <f t="shared" si="35"/>
        <v>10.526315789473685</v>
      </c>
      <c r="H212" s="47"/>
      <c r="I212" s="54"/>
    </row>
    <row r="213" spans="1:9" ht="21.95" customHeight="1" thickBot="1" x14ac:dyDescent="0.3">
      <c r="A213" s="3" t="s">
        <v>9</v>
      </c>
      <c r="B213" s="10">
        <v>1</v>
      </c>
      <c r="C213" s="5">
        <f>C212</f>
        <v>19</v>
      </c>
      <c r="D213" s="5">
        <f t="shared" si="33"/>
        <v>17</v>
      </c>
      <c r="E213" s="15">
        <f t="shared" si="34"/>
        <v>89.473684210526315</v>
      </c>
      <c r="F213" s="5">
        <v>2</v>
      </c>
      <c r="G213" s="12">
        <f t="shared" si="35"/>
        <v>10.526315789473685</v>
      </c>
      <c r="H213" s="47"/>
      <c r="I213" s="54"/>
    </row>
  </sheetData>
  <mergeCells count="43">
    <mergeCell ref="A181:G182"/>
    <mergeCell ref="D183:E183"/>
    <mergeCell ref="F183:G183"/>
    <mergeCell ref="A198:G199"/>
    <mergeCell ref="D200:E200"/>
    <mergeCell ref="F200:G200"/>
    <mergeCell ref="A147:G148"/>
    <mergeCell ref="D149:E149"/>
    <mergeCell ref="F149:G149"/>
    <mergeCell ref="A164:G165"/>
    <mergeCell ref="D166:E166"/>
    <mergeCell ref="F166:G166"/>
    <mergeCell ref="A113:G114"/>
    <mergeCell ref="D115:E115"/>
    <mergeCell ref="F115:G115"/>
    <mergeCell ref="A130:G131"/>
    <mergeCell ref="D132:E132"/>
    <mergeCell ref="F132:G132"/>
    <mergeCell ref="A79:G80"/>
    <mergeCell ref="D81:E81"/>
    <mergeCell ref="F81:G81"/>
    <mergeCell ref="A96:G97"/>
    <mergeCell ref="D98:E98"/>
    <mergeCell ref="F98:G98"/>
    <mergeCell ref="A45:G46"/>
    <mergeCell ref="D47:E47"/>
    <mergeCell ref="F47:G47"/>
    <mergeCell ref="A62:G63"/>
    <mergeCell ref="D64:E64"/>
    <mergeCell ref="F64:G64"/>
    <mergeCell ref="A9:F9"/>
    <mergeCell ref="A11:G12"/>
    <mergeCell ref="D13:E13"/>
    <mergeCell ref="F13:G13"/>
    <mergeCell ref="A28:G29"/>
    <mergeCell ref="D30:E30"/>
    <mergeCell ref="F30:G30"/>
    <mergeCell ref="A1:G1"/>
    <mergeCell ref="A2:F2"/>
    <mergeCell ref="A3:F3"/>
    <mergeCell ref="A4:F4"/>
    <mergeCell ref="A5:F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cp:lastPrinted>2015-09-08T09:26:44Z</cp:lastPrinted>
  <dcterms:created xsi:type="dcterms:W3CDTF">2015-09-07T10:58:33Z</dcterms:created>
  <dcterms:modified xsi:type="dcterms:W3CDTF">2019-06-25T11:03:05Z</dcterms:modified>
</cp:coreProperties>
</file>