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c\Downloads\"/>
    </mc:Choice>
  </mc:AlternateContent>
  <xr:revisionPtr revIDLastSave="0" documentId="8_{9D908039-A5E3-4650-AF70-772B49C2743F}" xr6:coauthVersionLast="45" xr6:coauthVersionMax="45" xr10:uidLastSave="{00000000-0000-0000-0000-000000000000}"/>
  <bookViews>
    <workbookView xWindow="-98" yWindow="-98" windowWidth="20715" windowHeight="13276" tabRatio="671" xr2:uid="{00000000-000D-0000-FFFF-FFFF00000000}"/>
  </bookViews>
  <sheets>
    <sheet name="2019" sheetId="14" r:id="rId1"/>
  </sheets>
  <definedNames>
    <definedName name="_xlnm.Print_Titles" localSheetId="0">'2019'!$1:$10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1" i="14" l="1"/>
  <c r="D201" i="14"/>
  <c r="E201" i="14" s="1"/>
  <c r="F200" i="14"/>
  <c r="G200" i="14" s="1"/>
  <c r="D200" i="14"/>
  <c r="E200" i="14" s="1"/>
  <c r="G199" i="14"/>
  <c r="E199" i="14"/>
  <c r="D199" i="14"/>
  <c r="G198" i="14"/>
  <c r="D198" i="14"/>
  <c r="E198" i="14" s="1"/>
  <c r="G197" i="14"/>
  <c r="D197" i="14"/>
  <c r="E197" i="14" s="1"/>
  <c r="G196" i="14"/>
  <c r="D196" i="14"/>
  <c r="E196" i="14" s="1"/>
  <c r="G195" i="14"/>
  <c r="D195" i="14"/>
  <c r="E195" i="14" s="1"/>
  <c r="G194" i="14"/>
  <c r="E194" i="14"/>
  <c r="D194" i="14"/>
  <c r="G193" i="14"/>
  <c r="D193" i="14"/>
  <c r="E193" i="14" s="1"/>
  <c r="F192" i="14"/>
  <c r="G192" i="14" s="1"/>
  <c r="D192" i="14"/>
  <c r="E192" i="14" s="1"/>
  <c r="G191" i="14"/>
  <c r="D191" i="14"/>
  <c r="E191" i="14" s="1"/>
  <c r="G190" i="14"/>
  <c r="D190" i="14"/>
  <c r="E190" i="14" s="1"/>
  <c r="G185" i="14"/>
  <c r="D185" i="14"/>
  <c r="E185" i="14" s="1"/>
  <c r="F184" i="14"/>
  <c r="G184" i="14" s="1"/>
  <c r="D184" i="14"/>
  <c r="E184" i="14" s="1"/>
  <c r="G183" i="14"/>
  <c r="E183" i="14"/>
  <c r="D183" i="14"/>
  <c r="G182" i="14"/>
  <c r="D182" i="14"/>
  <c r="E182" i="14" s="1"/>
  <c r="G181" i="14"/>
  <c r="D181" i="14"/>
  <c r="E181" i="14" s="1"/>
  <c r="G180" i="14"/>
  <c r="D180" i="14"/>
  <c r="E180" i="14" s="1"/>
  <c r="G179" i="14"/>
  <c r="D179" i="14"/>
  <c r="E179" i="14" s="1"/>
  <c r="G178" i="14"/>
  <c r="E178" i="14"/>
  <c r="D178" i="14"/>
  <c r="G177" i="14"/>
  <c r="D177" i="14"/>
  <c r="E177" i="14" s="1"/>
  <c r="F176" i="14"/>
  <c r="G176" i="14" s="1"/>
  <c r="D176" i="14"/>
  <c r="E176" i="14" s="1"/>
  <c r="G175" i="14"/>
  <c r="D175" i="14"/>
  <c r="E175" i="14" s="1"/>
  <c r="G174" i="14"/>
  <c r="D174" i="14"/>
  <c r="E174" i="14" s="1"/>
  <c r="G169" i="14" l="1"/>
  <c r="D169" i="14"/>
  <c r="E169" i="14" s="1"/>
  <c r="F168" i="14"/>
  <c r="G168" i="14"/>
  <c r="D168" i="14"/>
  <c r="E168" i="14"/>
  <c r="G167" i="14"/>
  <c r="D167" i="14"/>
  <c r="E167" i="14" s="1"/>
  <c r="G166" i="14"/>
  <c r="D166" i="14"/>
  <c r="E166" i="14"/>
  <c r="G165" i="14"/>
  <c r="D165" i="14"/>
  <c r="E165" i="14"/>
  <c r="G164" i="14"/>
  <c r="D164" i="14"/>
  <c r="E164" i="14" s="1"/>
  <c r="G163" i="14"/>
  <c r="D163" i="14"/>
  <c r="E163" i="14"/>
  <c r="G162" i="14"/>
  <c r="D162" i="14"/>
  <c r="E162" i="14" s="1"/>
  <c r="G161" i="14"/>
  <c r="D161" i="14"/>
  <c r="E161" i="14" s="1"/>
  <c r="F160" i="14"/>
  <c r="G160" i="14"/>
  <c r="D160" i="14"/>
  <c r="E160" i="14"/>
  <c r="G159" i="14"/>
  <c r="D159" i="14"/>
  <c r="E159" i="14" s="1"/>
  <c r="G158" i="14"/>
  <c r="D158" i="14"/>
  <c r="E158" i="14"/>
  <c r="G153" i="14"/>
  <c r="D153" i="14"/>
  <c r="E153" i="14" s="1"/>
  <c r="F152" i="14"/>
  <c r="G152" i="14" s="1"/>
  <c r="G151" i="14"/>
  <c r="D151" i="14"/>
  <c r="E151" i="14"/>
  <c r="G150" i="14"/>
  <c r="D150" i="14"/>
  <c r="E150" i="14" s="1"/>
  <c r="G149" i="14"/>
  <c r="D149" i="14"/>
  <c r="E149" i="14" s="1"/>
  <c r="G148" i="14"/>
  <c r="D148" i="14"/>
  <c r="E148" i="14" s="1"/>
  <c r="G147" i="14"/>
  <c r="D147" i="14"/>
  <c r="E147" i="14"/>
  <c r="G146" i="14"/>
  <c r="D146" i="14"/>
  <c r="E146" i="14"/>
  <c r="G145" i="14"/>
  <c r="D145" i="14"/>
  <c r="E145" i="14"/>
  <c r="F144" i="14"/>
  <c r="G144" i="14"/>
  <c r="D144" i="14"/>
  <c r="E144" i="14" s="1"/>
  <c r="G143" i="14"/>
  <c r="D143" i="14"/>
  <c r="E143" i="14" s="1"/>
  <c r="G142" i="14"/>
  <c r="D142" i="14"/>
  <c r="E142" i="14"/>
  <c r="G137" i="14"/>
  <c r="D137" i="14"/>
  <c r="E137" i="14"/>
  <c r="F136" i="14"/>
  <c r="G136" i="14" s="1"/>
  <c r="G135" i="14"/>
  <c r="D135" i="14"/>
  <c r="E135" i="14" s="1"/>
  <c r="F134" i="14"/>
  <c r="D134" i="14" s="1"/>
  <c r="E134" i="14" s="1"/>
  <c r="G134" i="14"/>
  <c r="G133" i="14"/>
  <c r="D133" i="14"/>
  <c r="E133" i="14"/>
  <c r="G132" i="14"/>
  <c r="D132" i="14"/>
  <c r="E132" i="14"/>
  <c r="G131" i="14"/>
  <c r="D131" i="14"/>
  <c r="E131" i="14" s="1"/>
  <c r="G130" i="14"/>
  <c r="D130" i="14"/>
  <c r="E130" i="14" s="1"/>
  <c r="G129" i="14"/>
  <c r="D129" i="14"/>
  <c r="E129" i="14" s="1"/>
  <c r="F128" i="14"/>
  <c r="G128" i="14" s="1"/>
  <c r="G127" i="14"/>
  <c r="D127" i="14"/>
  <c r="E127" i="14"/>
  <c r="G126" i="14"/>
  <c r="D126" i="14"/>
  <c r="E126" i="14" s="1"/>
  <c r="G121" i="14"/>
  <c r="D121" i="14"/>
  <c r="E121" i="14" s="1"/>
  <c r="F120" i="14"/>
  <c r="D120" i="14" s="1"/>
  <c r="E120" i="14" s="1"/>
  <c r="G120" i="14"/>
  <c r="G119" i="14"/>
  <c r="D119" i="14"/>
  <c r="E119" i="14"/>
  <c r="G118" i="14"/>
  <c r="D118" i="14"/>
  <c r="E118" i="14"/>
  <c r="G117" i="14"/>
  <c r="D117" i="14"/>
  <c r="E117" i="14" s="1"/>
  <c r="G116" i="14"/>
  <c r="D116" i="14"/>
  <c r="E116" i="14" s="1"/>
  <c r="G115" i="14"/>
  <c r="D115" i="14"/>
  <c r="E115" i="14" s="1"/>
  <c r="G114" i="14"/>
  <c r="D114" i="14"/>
  <c r="E114" i="14"/>
  <c r="G113" i="14"/>
  <c r="D113" i="14"/>
  <c r="E113" i="14"/>
  <c r="F112" i="14"/>
  <c r="G112" i="14" s="1"/>
  <c r="G111" i="14"/>
  <c r="D111" i="14"/>
  <c r="E111" i="14" s="1"/>
  <c r="G110" i="14"/>
  <c r="D110" i="14"/>
  <c r="E110" i="14" s="1"/>
  <c r="G105" i="14"/>
  <c r="D105" i="14"/>
  <c r="E105" i="14"/>
  <c r="F104" i="14"/>
  <c r="G104" i="14" s="1"/>
  <c r="D104" i="14"/>
  <c r="E104" i="14"/>
  <c r="G103" i="14"/>
  <c r="D103" i="14"/>
  <c r="E103" i="14" s="1"/>
  <c r="G102" i="14"/>
  <c r="D102" i="14"/>
  <c r="E102" i="14" s="1"/>
  <c r="G101" i="14"/>
  <c r="D101" i="14"/>
  <c r="E101" i="14" s="1"/>
  <c r="G100" i="14"/>
  <c r="D100" i="14"/>
  <c r="E100" i="14"/>
  <c r="G99" i="14"/>
  <c r="D99" i="14"/>
  <c r="E99" i="14"/>
  <c r="G98" i="14"/>
  <c r="D98" i="14"/>
  <c r="E98" i="14"/>
  <c r="G97" i="14"/>
  <c r="D97" i="14"/>
  <c r="E97" i="14"/>
  <c r="F96" i="14"/>
  <c r="G96" i="14"/>
  <c r="D96" i="14"/>
  <c r="E96" i="14" s="1"/>
  <c r="G95" i="14"/>
  <c r="D95" i="14"/>
  <c r="E95" i="14"/>
  <c r="G94" i="14"/>
  <c r="D94" i="14"/>
  <c r="E94" i="14"/>
  <c r="G89" i="14"/>
  <c r="D89" i="14"/>
  <c r="E89" i="14"/>
  <c r="F88" i="14"/>
  <c r="G88" i="14"/>
  <c r="D88" i="14"/>
  <c r="E88" i="14" s="1"/>
  <c r="G87" i="14"/>
  <c r="D87" i="14"/>
  <c r="E87" i="14" s="1"/>
  <c r="G86" i="14"/>
  <c r="D86" i="14"/>
  <c r="E86" i="14"/>
  <c r="G85" i="14"/>
  <c r="D85" i="14"/>
  <c r="E85" i="14"/>
  <c r="G84" i="14"/>
  <c r="D84" i="14"/>
  <c r="E84" i="14"/>
  <c r="G83" i="14"/>
  <c r="D83" i="14"/>
  <c r="E83" i="14"/>
  <c r="G82" i="14"/>
  <c r="D82" i="14"/>
  <c r="E82" i="14"/>
  <c r="G81" i="14"/>
  <c r="D81" i="14"/>
  <c r="E81" i="14" s="1"/>
  <c r="F80" i="14"/>
  <c r="G80" i="14"/>
  <c r="D80" i="14"/>
  <c r="E80" i="14"/>
  <c r="G79" i="14"/>
  <c r="D79" i="14"/>
  <c r="E79" i="14"/>
  <c r="G78" i="14"/>
  <c r="D78" i="14"/>
  <c r="E78" i="14"/>
  <c r="G73" i="14"/>
  <c r="D73" i="14"/>
  <c r="E73" i="14"/>
  <c r="F72" i="14"/>
  <c r="D72" i="14" s="1"/>
  <c r="E72" i="14" s="1"/>
  <c r="G72" i="14"/>
  <c r="G71" i="14"/>
  <c r="D71" i="14"/>
  <c r="E71" i="14"/>
  <c r="G70" i="14"/>
  <c r="D70" i="14"/>
  <c r="E70" i="14"/>
  <c r="G69" i="14"/>
  <c r="D69" i="14"/>
  <c r="E69" i="14"/>
  <c r="G68" i="14"/>
  <c r="D68" i="14"/>
  <c r="E68" i="14"/>
  <c r="G67" i="14"/>
  <c r="D67" i="14"/>
  <c r="E67" i="14" s="1"/>
  <c r="G66" i="14"/>
  <c r="D66" i="14"/>
  <c r="E66" i="14" s="1"/>
  <c r="G65" i="14"/>
  <c r="D65" i="14"/>
  <c r="E65" i="14" s="1"/>
  <c r="F64" i="14"/>
  <c r="G64" i="14" s="1"/>
  <c r="G63" i="14"/>
  <c r="D63" i="14"/>
  <c r="E63" i="14"/>
  <c r="G62" i="14"/>
  <c r="D62" i="14"/>
  <c r="E62" i="14" s="1"/>
  <c r="G57" i="14"/>
  <c r="D57" i="14"/>
  <c r="E57" i="14" s="1"/>
  <c r="F56" i="14"/>
  <c r="D56" i="14" s="1"/>
  <c r="E56" i="14" s="1"/>
  <c r="G56" i="14"/>
  <c r="G55" i="14"/>
  <c r="D55" i="14"/>
  <c r="E55" i="14"/>
  <c r="G54" i="14"/>
  <c r="D54" i="14"/>
  <c r="E54" i="14"/>
  <c r="G53" i="14"/>
  <c r="D53" i="14"/>
  <c r="E53" i="14" s="1"/>
  <c r="G52" i="14"/>
  <c r="D52" i="14"/>
  <c r="E52" i="14"/>
  <c r="G51" i="14"/>
  <c r="D51" i="14"/>
  <c r="E51" i="14" s="1"/>
  <c r="G50" i="14"/>
  <c r="D50" i="14"/>
  <c r="E50" i="14"/>
  <c r="G49" i="14"/>
  <c r="D49" i="14"/>
  <c r="E49" i="14"/>
  <c r="F48" i="14"/>
  <c r="G48" i="14" s="1"/>
  <c r="G47" i="14"/>
  <c r="D47" i="14"/>
  <c r="E47" i="14"/>
  <c r="G46" i="14"/>
  <c r="D46" i="14"/>
  <c r="E46" i="14" s="1"/>
  <c r="G41" i="14"/>
  <c r="D41" i="14"/>
  <c r="E41" i="14"/>
  <c r="F40" i="14"/>
  <c r="G40" i="14"/>
  <c r="D40" i="14"/>
  <c r="E40" i="14"/>
  <c r="G39" i="14"/>
  <c r="D39" i="14"/>
  <c r="E39" i="14" s="1"/>
  <c r="G38" i="14"/>
  <c r="D38" i="14"/>
  <c r="E38" i="14"/>
  <c r="G37" i="14"/>
  <c r="D37" i="14"/>
  <c r="E37" i="14" s="1"/>
  <c r="G36" i="14"/>
  <c r="D36" i="14"/>
  <c r="E36" i="14"/>
  <c r="G35" i="14"/>
  <c r="D35" i="14"/>
  <c r="E35" i="14"/>
  <c r="G34" i="14"/>
  <c r="D34" i="14"/>
  <c r="E34" i="14" s="1"/>
  <c r="G33" i="14"/>
  <c r="D33" i="14"/>
  <c r="E33" i="14"/>
  <c r="F32" i="14"/>
  <c r="G32" i="14"/>
  <c r="D32" i="14"/>
  <c r="E32" i="14" s="1"/>
  <c r="G31" i="14"/>
  <c r="D31" i="14"/>
  <c r="E31" i="14"/>
  <c r="G30" i="14"/>
  <c r="D30" i="14"/>
  <c r="E30" i="14"/>
  <c r="G25" i="14"/>
  <c r="D25" i="14"/>
  <c r="E25" i="14" s="1"/>
  <c r="F24" i="14"/>
  <c r="G24" i="14"/>
  <c r="D24" i="14"/>
  <c r="E24" i="14"/>
  <c r="G23" i="14"/>
  <c r="D23" i="14"/>
  <c r="E23" i="14" s="1"/>
  <c r="G22" i="14"/>
  <c r="D22" i="14"/>
  <c r="E22" i="14"/>
  <c r="G21" i="14"/>
  <c r="D21" i="14"/>
  <c r="E21" i="14"/>
  <c r="G20" i="14"/>
  <c r="D20" i="14"/>
  <c r="E20" i="14" s="1"/>
  <c r="G19" i="14"/>
  <c r="D19" i="14"/>
  <c r="E19" i="14"/>
  <c r="G18" i="14"/>
  <c r="D18" i="14"/>
  <c r="E18" i="14"/>
  <c r="G17" i="14"/>
  <c r="D17" i="14"/>
  <c r="E17" i="14" s="1"/>
  <c r="F16" i="14"/>
  <c r="G16" i="14"/>
  <c r="D16" i="14"/>
  <c r="E16" i="14"/>
  <c r="G15" i="14"/>
  <c r="D15" i="14"/>
  <c r="E15" i="14" s="1"/>
  <c r="G14" i="14"/>
  <c r="D14" i="14"/>
  <c r="E14" i="14"/>
  <c r="D64" i="14" l="1"/>
  <c r="E64" i="14" s="1"/>
  <c r="D128" i="14"/>
  <c r="E128" i="14" s="1"/>
  <c r="D152" i="14"/>
  <c r="E152" i="14" s="1"/>
  <c r="D48" i="14"/>
  <c r="E48" i="14" s="1"/>
  <c r="D112" i="14"/>
  <c r="E112" i="14" s="1"/>
  <c r="D136" i="14"/>
  <c r="E136" i="14" s="1"/>
</calcChain>
</file>

<file path=xl/sharedStrings.xml><?xml version="1.0" encoding="utf-8"?>
<sst xmlns="http://schemas.openxmlformats.org/spreadsheetml/2006/main" count="225" uniqueCount="39">
  <si>
    <t>UFFICIO</t>
  </si>
  <si>
    <t>Direzione</t>
  </si>
  <si>
    <t>Formazione</t>
  </si>
  <si>
    <t>Movimentazione albo</t>
  </si>
  <si>
    <t>Rilascio Pec e Firma Digitale</t>
  </si>
  <si>
    <t>Segreteria Generica</t>
  </si>
  <si>
    <t>Sportello</t>
  </si>
  <si>
    <t>Protocollo</t>
  </si>
  <si>
    <t>n. dipendenti</t>
  </si>
  <si>
    <t>gg.  lavorativi</t>
  </si>
  <si>
    <t xml:space="preserve"> Permessi ai sensi:</t>
  </si>
  <si>
    <t>FERIE</t>
  </si>
  <si>
    <t>MALATTIE</t>
  </si>
  <si>
    <r>
      <t xml:space="preserve"> - L. 104/92 -</t>
    </r>
    <r>
      <rPr>
        <b/>
        <sz val="11"/>
        <color theme="1"/>
        <rFont val="Calibri"/>
        <family val="2"/>
        <scheme val="minor"/>
      </rPr>
      <t xml:space="preserve"> INVALIDITA'</t>
    </r>
  </si>
  <si>
    <r>
      <t xml:space="preserve">*** per gg di  </t>
    </r>
    <r>
      <rPr>
        <b/>
        <sz val="14"/>
        <color theme="1"/>
        <rFont val="Calibri"/>
        <family val="2"/>
        <scheme val="minor"/>
      </rPr>
      <t>"Assenza"</t>
    </r>
    <r>
      <rPr>
        <sz val="11"/>
        <color theme="1"/>
        <rFont val="Calibri"/>
        <family val="2"/>
        <scheme val="minor"/>
      </rPr>
      <t xml:space="preserve"> si intendono: </t>
    </r>
  </si>
  <si>
    <r>
      <t xml:space="preserve"> - L. 204/71,  L. 903/77, L. 53/2000 - </t>
    </r>
    <r>
      <rPr>
        <b/>
        <sz val="11"/>
        <color theme="1"/>
        <rFont val="Calibri"/>
        <family val="2"/>
        <scheme val="minor"/>
      </rPr>
      <t>MATERNITA' obbligatoria e facoltativa</t>
    </r>
  </si>
  <si>
    <r>
      <t xml:space="preserve"> - L. 584/67 - L. 107/90 - </t>
    </r>
    <r>
      <rPr>
        <b/>
        <sz val="11"/>
        <color theme="1"/>
        <rFont val="Calibri"/>
        <family val="2"/>
        <scheme val="minor"/>
      </rPr>
      <t>DONAZIONE DI SANGUE</t>
    </r>
  </si>
  <si>
    <r>
      <t xml:space="preserve"> - T.U.361/57 - L. 53/90 - L.69/92 - </t>
    </r>
    <r>
      <rPr>
        <b/>
        <sz val="11"/>
        <color theme="1"/>
        <rFont val="Calibri"/>
        <family val="2"/>
        <scheme val="minor"/>
      </rPr>
      <t>PERMESSI ELETTORALI</t>
    </r>
  </si>
  <si>
    <t>gg. Presenza e relativo valore %</t>
  </si>
  <si>
    <t>gg. Assenza *** e relativo valore %</t>
  </si>
  <si>
    <t xml:space="preserve">Cassa - Contabilità quote </t>
  </si>
  <si>
    <t xml:space="preserve">Amministrazione </t>
  </si>
  <si>
    <t xml:space="preserve"> Deontologia</t>
  </si>
  <si>
    <t>Formazione/Specifiche</t>
  </si>
  <si>
    <t>2019 GENNAIO  - Prospetto presenze e assenze</t>
  </si>
  <si>
    <t>2019 FEBBRAIO  - Prospetto presenze e assenze</t>
  </si>
  <si>
    <t>2019 MARZO  - Prospetto presenze e assenze</t>
  </si>
  <si>
    <t>2019 APRILE  - Prospetto presenze e assenze</t>
  </si>
  <si>
    <t>2019 MAGGIO  - Prospetto presenze e assenze</t>
  </si>
  <si>
    <t>2019 GIUGNO  - Prospetto presenze e assenze</t>
  </si>
  <si>
    <t>2019 LUGLIO  - Prospetto presenze e assenze</t>
  </si>
  <si>
    <t>2019 AGOSTO  - Prospetto presenze e assenze</t>
  </si>
  <si>
    <t>2019 SETTEMBRE  - Prospetto presenze e assenze</t>
  </si>
  <si>
    <t>2019 OTTOBRE  - Prospetto presenze e assenze</t>
  </si>
  <si>
    <t>Direzione/Affari generali</t>
  </si>
  <si>
    <r>
      <t xml:space="preserve"> -  art.19 CCNL 06,07,1995 disciplina dei permessi per:  </t>
    </r>
    <r>
      <rPr>
        <b/>
        <sz val="11"/>
        <color theme="1"/>
        <rFont val="Calibri"/>
        <family val="2"/>
        <scheme val="minor"/>
      </rPr>
      <t>LUTTO, CONCORSI ED ESAMI, GRAVI MOTIVI PERSONALI E FAMILIARI</t>
    </r>
  </si>
  <si>
    <t>Segreteria Consiglio</t>
  </si>
  <si>
    <t>2019 NOVEMBRE  - Prospetto presenze e assenze</t>
  </si>
  <si>
    <t>2019 DICEMBRE  - Prospetto presenze e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</si>
</sst>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7" xfId="0" applyFont="1" applyBorder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"/>
  <sheetViews>
    <sheetView tabSelected="1" topLeftCell="A169" zoomScaleNormal="100" workbookViewId="0">
      <selection activeCell="A187" sqref="A187:XFD201"/>
    </sheetView>
  </sheetViews>
  <sheetFormatPr defaultRowHeight="14.25" x14ac:dyDescent="0.45"/>
  <cols>
    <col min="1" max="1" width="31.265625" customWidth="1"/>
    <col min="2" max="2" width="12.86328125" customWidth="1"/>
    <col min="3" max="3" width="13.86328125" customWidth="1"/>
    <col min="4" max="4" width="21.265625" customWidth="1"/>
    <col min="5" max="5" width="10.1328125" customWidth="1"/>
    <col min="6" max="6" width="21.73046875" customWidth="1"/>
    <col min="7" max="7" width="10.1328125" customWidth="1"/>
  </cols>
  <sheetData>
    <row r="1" spans="1:7" ht="18" x14ac:dyDescent="0.55000000000000004">
      <c r="A1" s="32" t="s">
        <v>14</v>
      </c>
      <c r="B1" s="33"/>
      <c r="C1" s="33"/>
      <c r="D1" s="33"/>
      <c r="E1" s="33"/>
      <c r="F1" s="33"/>
      <c r="G1" s="34"/>
    </row>
    <row r="2" spans="1:7" x14ac:dyDescent="0.45">
      <c r="A2" s="35" t="s">
        <v>11</v>
      </c>
      <c r="B2" s="36"/>
      <c r="C2" s="36"/>
      <c r="D2" s="36"/>
      <c r="E2" s="36"/>
      <c r="F2" s="36"/>
      <c r="G2" s="18"/>
    </row>
    <row r="3" spans="1:7" x14ac:dyDescent="0.45">
      <c r="A3" s="35" t="s">
        <v>12</v>
      </c>
      <c r="B3" s="36"/>
      <c r="C3" s="36"/>
      <c r="D3" s="36"/>
      <c r="E3" s="36"/>
      <c r="F3" s="36"/>
      <c r="G3" s="18"/>
    </row>
    <row r="4" spans="1:7" x14ac:dyDescent="0.45">
      <c r="A4" s="37" t="s">
        <v>10</v>
      </c>
      <c r="B4" s="38"/>
      <c r="C4" s="38"/>
      <c r="D4" s="38"/>
      <c r="E4" s="38"/>
      <c r="F4" s="38"/>
      <c r="G4" s="18"/>
    </row>
    <row r="5" spans="1:7" x14ac:dyDescent="0.45">
      <c r="A5" s="37" t="s">
        <v>13</v>
      </c>
      <c r="B5" s="38"/>
      <c r="C5" s="38"/>
      <c r="D5" s="38"/>
      <c r="E5" s="38"/>
      <c r="F5" s="38"/>
      <c r="G5" s="18"/>
    </row>
    <row r="6" spans="1:7" x14ac:dyDescent="0.45">
      <c r="A6" s="37" t="s">
        <v>15</v>
      </c>
      <c r="B6" s="38"/>
      <c r="C6" s="38"/>
      <c r="D6" s="38"/>
      <c r="E6" s="38"/>
      <c r="F6" s="38"/>
      <c r="G6" s="18"/>
    </row>
    <row r="7" spans="1:7" x14ac:dyDescent="0.45">
      <c r="A7" s="20" t="s">
        <v>16</v>
      </c>
      <c r="B7" s="21"/>
      <c r="C7" s="21"/>
      <c r="D7" s="21"/>
      <c r="E7" s="21"/>
      <c r="F7" s="21"/>
      <c r="G7" s="18"/>
    </row>
    <row r="8" spans="1:7" x14ac:dyDescent="0.45">
      <c r="A8" s="20" t="s">
        <v>17</v>
      </c>
      <c r="B8" s="21"/>
      <c r="C8" s="21"/>
      <c r="D8" s="21"/>
      <c r="E8" s="21"/>
      <c r="F8" s="21"/>
      <c r="G8" s="18"/>
    </row>
    <row r="9" spans="1:7" ht="14.65" thickBot="1" x14ac:dyDescent="0.5">
      <c r="A9" s="30" t="s">
        <v>35</v>
      </c>
      <c r="B9" s="31"/>
      <c r="C9" s="31"/>
      <c r="D9" s="31"/>
      <c r="E9" s="31"/>
      <c r="F9" s="31"/>
      <c r="G9" s="19"/>
    </row>
    <row r="10" spans="1:7" ht="14.65" thickBot="1" x14ac:dyDescent="0.5"/>
    <row r="11" spans="1:7" x14ac:dyDescent="0.45">
      <c r="A11" s="22" t="s">
        <v>24</v>
      </c>
      <c r="B11" s="23"/>
      <c r="C11" s="23"/>
      <c r="D11" s="23"/>
      <c r="E11" s="23"/>
      <c r="F11" s="23"/>
      <c r="G11" s="24"/>
    </row>
    <row r="12" spans="1:7" ht="14.65" thickBot="1" x14ac:dyDescent="0.5">
      <c r="A12" s="25"/>
      <c r="B12" s="26"/>
      <c r="C12" s="26"/>
      <c r="D12" s="26"/>
      <c r="E12" s="26"/>
      <c r="F12" s="26"/>
      <c r="G12" s="27"/>
    </row>
    <row r="13" spans="1:7" ht="18.399999999999999" thickBot="1" x14ac:dyDescent="0.6">
      <c r="A13" s="1" t="s">
        <v>0</v>
      </c>
      <c r="B13" s="5" t="s">
        <v>8</v>
      </c>
      <c r="C13" s="6" t="s">
        <v>9</v>
      </c>
      <c r="D13" s="28" t="s">
        <v>18</v>
      </c>
      <c r="E13" s="29"/>
      <c r="F13" s="28" t="s">
        <v>19</v>
      </c>
      <c r="G13" s="29"/>
    </row>
    <row r="14" spans="1:7" x14ac:dyDescent="0.45">
      <c r="A14" s="17" t="s">
        <v>34</v>
      </c>
      <c r="B14" s="7">
        <v>1</v>
      </c>
      <c r="C14" s="7">
        <v>22</v>
      </c>
      <c r="D14" s="7">
        <f>C14-F14</f>
        <v>20</v>
      </c>
      <c r="E14" s="14">
        <f>D14*100/C14</f>
        <v>90.909090909090907</v>
      </c>
      <c r="F14" s="7">
        <v>2</v>
      </c>
      <c r="G14" s="11">
        <f>F14*100/C14</f>
        <v>9.0909090909090917</v>
      </c>
    </row>
    <row r="15" spans="1:7" x14ac:dyDescent="0.45">
      <c r="A15" s="2" t="s">
        <v>21</v>
      </c>
      <c r="B15" s="9">
        <v>1</v>
      </c>
      <c r="C15" s="7">
        <v>22</v>
      </c>
      <c r="D15" s="7">
        <f t="shared" ref="D15:D25" si="0">C15-F15</f>
        <v>19</v>
      </c>
      <c r="E15" s="13">
        <f t="shared" ref="E15:E25" si="1">D15*100/C15</f>
        <v>86.36363636363636</v>
      </c>
      <c r="F15" s="7">
        <v>3</v>
      </c>
      <c r="G15" s="16">
        <f t="shared" ref="G15:G25" si="2">F15*100/C15</f>
        <v>13.636363636363637</v>
      </c>
    </row>
    <row r="16" spans="1:7" x14ac:dyDescent="0.45">
      <c r="A16" s="8" t="s">
        <v>20</v>
      </c>
      <c r="B16" s="7">
        <v>2</v>
      </c>
      <c r="C16" s="7">
        <v>44</v>
      </c>
      <c r="D16" s="7">
        <f t="shared" si="0"/>
        <v>39</v>
      </c>
      <c r="E16" s="14">
        <f t="shared" si="1"/>
        <v>88.63636363636364</v>
      </c>
      <c r="F16" s="7">
        <f>3+2</f>
        <v>5</v>
      </c>
      <c r="G16" s="11">
        <f t="shared" si="2"/>
        <v>11.363636363636363</v>
      </c>
    </row>
    <row r="17" spans="1:7" x14ac:dyDescent="0.45">
      <c r="A17" s="3" t="s">
        <v>22</v>
      </c>
      <c r="B17" s="9">
        <v>1</v>
      </c>
      <c r="C17" s="7">
        <v>22</v>
      </c>
      <c r="D17" s="7">
        <f t="shared" si="0"/>
        <v>20</v>
      </c>
      <c r="E17" s="14">
        <f t="shared" si="1"/>
        <v>90.909090909090907</v>
      </c>
      <c r="F17" s="7">
        <v>2</v>
      </c>
      <c r="G17" s="11">
        <f t="shared" si="2"/>
        <v>9.0909090909090917</v>
      </c>
    </row>
    <row r="18" spans="1:7" x14ac:dyDescent="0.45">
      <c r="A18" s="3" t="s">
        <v>2</v>
      </c>
      <c r="B18" s="9">
        <v>1</v>
      </c>
      <c r="C18" s="7">
        <v>22</v>
      </c>
      <c r="D18" s="7">
        <f t="shared" si="0"/>
        <v>20</v>
      </c>
      <c r="E18" s="14">
        <f t="shared" si="1"/>
        <v>90.909090909090907</v>
      </c>
      <c r="F18" s="7">
        <v>2</v>
      </c>
      <c r="G18" s="11">
        <f t="shared" si="2"/>
        <v>9.0909090909090917</v>
      </c>
    </row>
    <row r="19" spans="1:7" x14ac:dyDescent="0.45">
      <c r="A19" s="3" t="s">
        <v>23</v>
      </c>
      <c r="B19" s="9">
        <v>1</v>
      </c>
      <c r="C19" s="7">
        <v>22</v>
      </c>
      <c r="D19" s="7">
        <f t="shared" si="0"/>
        <v>16</v>
      </c>
      <c r="E19" s="14">
        <f t="shared" si="1"/>
        <v>72.727272727272734</v>
      </c>
      <c r="F19" s="7">
        <v>6</v>
      </c>
      <c r="G19" s="11">
        <f t="shared" si="2"/>
        <v>27.272727272727273</v>
      </c>
    </row>
    <row r="20" spans="1:7" x14ac:dyDescent="0.45">
      <c r="A20" s="3" t="s">
        <v>3</v>
      </c>
      <c r="B20" s="9">
        <v>1</v>
      </c>
      <c r="C20" s="7">
        <v>22</v>
      </c>
      <c r="D20" s="7">
        <f t="shared" si="0"/>
        <v>19</v>
      </c>
      <c r="E20" s="14">
        <f t="shared" si="1"/>
        <v>86.36363636363636</v>
      </c>
      <c r="F20" s="7">
        <v>3</v>
      </c>
      <c r="G20" s="11">
        <f t="shared" si="2"/>
        <v>13.636363636363637</v>
      </c>
    </row>
    <row r="21" spans="1:7" x14ac:dyDescent="0.45">
      <c r="A21" s="3" t="s">
        <v>7</v>
      </c>
      <c r="B21" s="9">
        <v>1</v>
      </c>
      <c r="C21" s="7">
        <v>22</v>
      </c>
      <c r="D21" s="7">
        <f t="shared" si="0"/>
        <v>18</v>
      </c>
      <c r="E21" s="14">
        <f t="shared" si="1"/>
        <v>81.818181818181813</v>
      </c>
      <c r="F21" s="7">
        <v>4</v>
      </c>
      <c r="G21" s="11">
        <f t="shared" si="2"/>
        <v>18.181818181818183</v>
      </c>
    </row>
    <row r="22" spans="1:7" x14ac:dyDescent="0.45">
      <c r="A22" s="3" t="s">
        <v>4</v>
      </c>
      <c r="B22" s="9">
        <v>1</v>
      </c>
      <c r="C22" s="7">
        <v>22</v>
      </c>
      <c r="D22" s="7">
        <f t="shared" si="0"/>
        <v>20</v>
      </c>
      <c r="E22" s="14">
        <f t="shared" si="1"/>
        <v>90.909090909090907</v>
      </c>
      <c r="F22" s="7">
        <v>2</v>
      </c>
      <c r="G22" s="11">
        <f t="shared" si="2"/>
        <v>9.0909090909090917</v>
      </c>
    </row>
    <row r="23" spans="1:7" x14ac:dyDescent="0.45">
      <c r="A23" s="3" t="s">
        <v>36</v>
      </c>
      <c r="B23" s="9">
        <v>1</v>
      </c>
      <c r="C23" s="7">
        <v>22</v>
      </c>
      <c r="D23" s="7">
        <f t="shared" si="0"/>
        <v>18</v>
      </c>
      <c r="E23" s="14">
        <f t="shared" si="1"/>
        <v>81.818181818181813</v>
      </c>
      <c r="F23" s="7">
        <v>4</v>
      </c>
      <c r="G23" s="11">
        <f t="shared" si="2"/>
        <v>18.181818181818183</v>
      </c>
    </row>
    <row r="24" spans="1:7" x14ac:dyDescent="0.45">
      <c r="A24" s="3" t="s">
        <v>5</v>
      </c>
      <c r="B24" s="9">
        <v>2</v>
      </c>
      <c r="C24" s="7">
        <v>44</v>
      </c>
      <c r="D24" s="7">
        <f t="shared" si="0"/>
        <v>33</v>
      </c>
      <c r="E24" s="14">
        <f t="shared" si="1"/>
        <v>75</v>
      </c>
      <c r="F24" s="7">
        <f>2+9</f>
        <v>11</v>
      </c>
      <c r="G24" s="11">
        <f t="shared" si="2"/>
        <v>25</v>
      </c>
    </row>
    <row r="25" spans="1:7" ht="14.65" thickBot="1" x14ac:dyDescent="0.5">
      <c r="A25" s="4" t="s">
        <v>6</v>
      </c>
      <c r="B25" s="10">
        <v>1</v>
      </c>
      <c r="C25" s="7">
        <v>22</v>
      </c>
      <c r="D25" s="7">
        <f t="shared" si="0"/>
        <v>18</v>
      </c>
      <c r="E25" s="15">
        <f t="shared" si="1"/>
        <v>81.818181818181813</v>
      </c>
      <c r="F25" s="7">
        <v>4</v>
      </c>
      <c r="G25" s="12">
        <f t="shared" si="2"/>
        <v>18.181818181818183</v>
      </c>
    </row>
    <row r="26" spans="1:7" ht="14.65" thickBot="1" x14ac:dyDescent="0.5"/>
    <row r="27" spans="1:7" x14ac:dyDescent="0.45">
      <c r="A27" s="22" t="s">
        <v>25</v>
      </c>
      <c r="B27" s="23"/>
      <c r="C27" s="23"/>
      <c r="D27" s="23"/>
      <c r="E27" s="23"/>
      <c r="F27" s="23"/>
      <c r="G27" s="24"/>
    </row>
    <row r="28" spans="1:7" ht="14.65" thickBot="1" x14ac:dyDescent="0.5">
      <c r="A28" s="25"/>
      <c r="B28" s="26"/>
      <c r="C28" s="26"/>
      <c r="D28" s="26"/>
      <c r="E28" s="26"/>
      <c r="F28" s="26"/>
      <c r="G28" s="27"/>
    </row>
    <row r="29" spans="1:7" ht="18.399999999999999" thickBot="1" x14ac:dyDescent="0.6">
      <c r="A29" s="1" t="s">
        <v>0</v>
      </c>
      <c r="B29" s="5" t="s">
        <v>8</v>
      </c>
      <c r="C29" s="6" t="s">
        <v>9</v>
      </c>
      <c r="D29" s="28" t="s">
        <v>18</v>
      </c>
      <c r="E29" s="29"/>
      <c r="F29" s="28" t="s">
        <v>19</v>
      </c>
      <c r="G29" s="29"/>
    </row>
    <row r="30" spans="1:7" x14ac:dyDescent="0.45">
      <c r="A30" s="17" t="s">
        <v>34</v>
      </c>
      <c r="B30" s="7">
        <v>1</v>
      </c>
      <c r="C30" s="7">
        <v>20</v>
      </c>
      <c r="D30" s="7">
        <f>C30-F30</f>
        <v>11</v>
      </c>
      <c r="E30" s="14">
        <f>D30*100/C30</f>
        <v>55</v>
      </c>
      <c r="F30" s="7">
        <v>9</v>
      </c>
      <c r="G30" s="11">
        <f>F30*100/C30</f>
        <v>45</v>
      </c>
    </row>
    <row r="31" spans="1:7" x14ac:dyDescent="0.45">
      <c r="A31" s="2" t="s">
        <v>21</v>
      </c>
      <c r="B31" s="9">
        <v>1</v>
      </c>
      <c r="C31" s="7">
        <v>20</v>
      </c>
      <c r="D31" s="7">
        <f t="shared" ref="D31:D41" si="3">C31-F31</f>
        <v>20</v>
      </c>
      <c r="E31" s="13">
        <f t="shared" ref="E31:E41" si="4">D31*100/C31</f>
        <v>100</v>
      </c>
      <c r="F31" s="7">
        <v>0</v>
      </c>
      <c r="G31" s="16">
        <f t="shared" ref="G31:G41" si="5">F31*100/C31</f>
        <v>0</v>
      </c>
    </row>
    <row r="32" spans="1:7" x14ac:dyDescent="0.45">
      <c r="A32" s="8" t="s">
        <v>20</v>
      </c>
      <c r="B32" s="7">
        <v>2</v>
      </c>
      <c r="C32" s="7">
        <v>40</v>
      </c>
      <c r="D32" s="7">
        <f t="shared" si="3"/>
        <v>35</v>
      </c>
      <c r="E32" s="14">
        <f t="shared" si="4"/>
        <v>87.5</v>
      </c>
      <c r="F32" s="7">
        <f>2+3</f>
        <v>5</v>
      </c>
      <c r="G32" s="11">
        <f t="shared" si="5"/>
        <v>12.5</v>
      </c>
    </row>
    <row r="33" spans="1:7" x14ac:dyDescent="0.45">
      <c r="A33" s="3" t="s">
        <v>22</v>
      </c>
      <c r="B33" s="9">
        <v>1</v>
      </c>
      <c r="C33" s="7">
        <v>20</v>
      </c>
      <c r="D33" s="7">
        <f t="shared" si="3"/>
        <v>20</v>
      </c>
      <c r="E33" s="14">
        <f t="shared" si="4"/>
        <v>100</v>
      </c>
      <c r="F33" s="7">
        <v>0</v>
      </c>
      <c r="G33" s="11">
        <f t="shared" si="5"/>
        <v>0</v>
      </c>
    </row>
    <row r="34" spans="1:7" x14ac:dyDescent="0.45">
      <c r="A34" s="3" t="s">
        <v>2</v>
      </c>
      <c r="B34" s="9">
        <v>1</v>
      </c>
      <c r="C34" s="7">
        <v>20</v>
      </c>
      <c r="D34" s="7">
        <f t="shared" si="3"/>
        <v>20</v>
      </c>
      <c r="E34" s="14">
        <f t="shared" si="4"/>
        <v>100</v>
      </c>
      <c r="F34" s="7">
        <v>0</v>
      </c>
      <c r="G34" s="11">
        <f t="shared" si="5"/>
        <v>0</v>
      </c>
    </row>
    <row r="35" spans="1:7" x14ac:dyDescent="0.45">
      <c r="A35" s="3" t="s">
        <v>23</v>
      </c>
      <c r="B35" s="9">
        <v>1</v>
      </c>
      <c r="C35" s="7">
        <v>20</v>
      </c>
      <c r="D35" s="7">
        <f t="shared" si="3"/>
        <v>20</v>
      </c>
      <c r="E35" s="14">
        <f t="shared" si="4"/>
        <v>100</v>
      </c>
      <c r="F35" s="7">
        <v>0</v>
      </c>
      <c r="G35" s="11">
        <f t="shared" si="5"/>
        <v>0</v>
      </c>
    </row>
    <row r="36" spans="1:7" x14ac:dyDescent="0.45">
      <c r="A36" s="3" t="s">
        <v>3</v>
      </c>
      <c r="B36" s="9">
        <v>1</v>
      </c>
      <c r="C36" s="7">
        <v>20</v>
      </c>
      <c r="D36" s="7">
        <f t="shared" si="3"/>
        <v>19.5</v>
      </c>
      <c r="E36" s="14">
        <f t="shared" si="4"/>
        <v>97.5</v>
      </c>
      <c r="F36" s="7">
        <v>0.5</v>
      </c>
      <c r="G36" s="11">
        <f t="shared" si="5"/>
        <v>2.5</v>
      </c>
    </row>
    <row r="37" spans="1:7" x14ac:dyDescent="0.45">
      <c r="A37" s="3" t="s">
        <v>7</v>
      </c>
      <c r="B37" s="9">
        <v>1</v>
      </c>
      <c r="C37" s="7">
        <v>20</v>
      </c>
      <c r="D37" s="7">
        <f t="shared" si="3"/>
        <v>19</v>
      </c>
      <c r="E37" s="14">
        <f t="shared" si="4"/>
        <v>95</v>
      </c>
      <c r="F37" s="7">
        <v>1</v>
      </c>
      <c r="G37" s="11">
        <f t="shared" si="5"/>
        <v>5</v>
      </c>
    </row>
    <row r="38" spans="1:7" x14ac:dyDescent="0.45">
      <c r="A38" s="3" t="s">
        <v>4</v>
      </c>
      <c r="B38" s="9">
        <v>1</v>
      </c>
      <c r="C38" s="7">
        <v>20</v>
      </c>
      <c r="D38" s="7">
        <f t="shared" si="3"/>
        <v>20</v>
      </c>
      <c r="E38" s="14">
        <f t="shared" si="4"/>
        <v>100</v>
      </c>
      <c r="F38" s="7">
        <v>0</v>
      </c>
      <c r="G38" s="11">
        <f t="shared" si="5"/>
        <v>0</v>
      </c>
    </row>
    <row r="39" spans="1:7" x14ac:dyDescent="0.45">
      <c r="A39" s="3" t="s">
        <v>36</v>
      </c>
      <c r="B39" s="9">
        <v>1</v>
      </c>
      <c r="C39" s="7">
        <v>20</v>
      </c>
      <c r="D39" s="7">
        <f t="shared" si="3"/>
        <v>20</v>
      </c>
      <c r="E39" s="14">
        <f t="shared" si="4"/>
        <v>100</v>
      </c>
      <c r="F39" s="7">
        <v>0</v>
      </c>
      <c r="G39" s="11">
        <f t="shared" si="5"/>
        <v>0</v>
      </c>
    </row>
    <row r="40" spans="1:7" x14ac:dyDescent="0.45">
      <c r="A40" s="3" t="s">
        <v>5</v>
      </c>
      <c r="B40" s="9">
        <v>2</v>
      </c>
      <c r="C40" s="7">
        <v>40</v>
      </c>
      <c r="D40" s="7">
        <f t="shared" si="3"/>
        <v>35</v>
      </c>
      <c r="E40" s="14">
        <f t="shared" si="4"/>
        <v>87.5</v>
      </c>
      <c r="F40" s="7">
        <f>5+0</f>
        <v>5</v>
      </c>
      <c r="G40" s="11">
        <f t="shared" si="5"/>
        <v>12.5</v>
      </c>
    </row>
    <row r="41" spans="1:7" ht="14.65" thickBot="1" x14ac:dyDescent="0.5">
      <c r="A41" s="4" t="s">
        <v>6</v>
      </c>
      <c r="B41" s="10">
        <v>1</v>
      </c>
      <c r="C41" s="7">
        <v>20</v>
      </c>
      <c r="D41" s="7">
        <f t="shared" si="3"/>
        <v>17</v>
      </c>
      <c r="E41" s="15">
        <f t="shared" si="4"/>
        <v>85</v>
      </c>
      <c r="F41" s="7">
        <v>3</v>
      </c>
      <c r="G41" s="12">
        <f t="shared" si="5"/>
        <v>15</v>
      </c>
    </row>
    <row r="42" spans="1:7" ht="14.65" thickBot="1" x14ac:dyDescent="0.5"/>
    <row r="43" spans="1:7" x14ac:dyDescent="0.45">
      <c r="A43" s="22" t="s">
        <v>26</v>
      </c>
      <c r="B43" s="23"/>
      <c r="C43" s="23"/>
      <c r="D43" s="23"/>
      <c r="E43" s="23"/>
      <c r="F43" s="23"/>
      <c r="G43" s="24"/>
    </row>
    <row r="44" spans="1:7" ht="14.65" thickBot="1" x14ac:dyDescent="0.5">
      <c r="A44" s="25"/>
      <c r="B44" s="26"/>
      <c r="C44" s="26"/>
      <c r="D44" s="26"/>
      <c r="E44" s="26"/>
      <c r="F44" s="26"/>
      <c r="G44" s="27"/>
    </row>
    <row r="45" spans="1:7" ht="18.399999999999999" thickBot="1" x14ac:dyDescent="0.6">
      <c r="A45" s="1" t="s">
        <v>0</v>
      </c>
      <c r="B45" s="5" t="s">
        <v>8</v>
      </c>
      <c r="C45" s="6" t="s">
        <v>9</v>
      </c>
      <c r="D45" s="28" t="s">
        <v>18</v>
      </c>
      <c r="E45" s="29"/>
      <c r="F45" s="28" t="s">
        <v>19</v>
      </c>
      <c r="G45" s="29"/>
    </row>
    <row r="46" spans="1:7" x14ac:dyDescent="0.45">
      <c r="A46" s="17" t="s">
        <v>1</v>
      </c>
      <c r="B46" s="7">
        <v>1</v>
      </c>
      <c r="C46" s="7">
        <v>21</v>
      </c>
      <c r="D46" s="7">
        <f>C46-F46</f>
        <v>21</v>
      </c>
      <c r="E46" s="14">
        <f>D46*100/C46</f>
        <v>100</v>
      </c>
      <c r="F46" s="7">
        <v>0</v>
      </c>
      <c r="G46" s="11">
        <f>F46*100/C46</f>
        <v>0</v>
      </c>
    </row>
    <row r="47" spans="1:7" x14ac:dyDescent="0.45">
      <c r="A47" s="2" t="s">
        <v>21</v>
      </c>
      <c r="B47" s="9">
        <v>1</v>
      </c>
      <c r="C47" s="7">
        <v>21</v>
      </c>
      <c r="D47" s="7">
        <f t="shared" ref="D47:D57" si="6">C47-F47</f>
        <v>18</v>
      </c>
      <c r="E47" s="13">
        <f t="shared" ref="E47:E57" si="7">D47*100/C47</f>
        <v>85.714285714285708</v>
      </c>
      <c r="F47" s="7">
        <v>3</v>
      </c>
      <c r="G47" s="16">
        <f t="shared" ref="G47:G57" si="8">F47*100/C47</f>
        <v>14.285714285714286</v>
      </c>
    </row>
    <row r="48" spans="1:7" x14ac:dyDescent="0.45">
      <c r="A48" s="8" t="s">
        <v>20</v>
      </c>
      <c r="B48" s="7">
        <v>2</v>
      </c>
      <c r="C48" s="7">
        <v>42</v>
      </c>
      <c r="D48" s="7">
        <f t="shared" si="6"/>
        <v>34.5</v>
      </c>
      <c r="E48" s="14">
        <f t="shared" si="7"/>
        <v>82.142857142857139</v>
      </c>
      <c r="F48" s="7">
        <f>0+7.5</f>
        <v>7.5</v>
      </c>
      <c r="G48" s="11">
        <f t="shared" si="8"/>
        <v>17.857142857142858</v>
      </c>
    </row>
    <row r="49" spans="1:7" x14ac:dyDescent="0.45">
      <c r="A49" s="3" t="s">
        <v>22</v>
      </c>
      <c r="B49" s="9">
        <v>1</v>
      </c>
      <c r="C49" s="7">
        <v>21</v>
      </c>
      <c r="D49" s="7">
        <f t="shared" si="6"/>
        <v>21</v>
      </c>
      <c r="E49" s="14">
        <f t="shared" si="7"/>
        <v>100</v>
      </c>
      <c r="F49" s="7">
        <v>0</v>
      </c>
      <c r="G49" s="11">
        <f t="shared" si="8"/>
        <v>0</v>
      </c>
    </row>
    <row r="50" spans="1:7" x14ac:dyDescent="0.45">
      <c r="A50" s="3" t="s">
        <v>2</v>
      </c>
      <c r="B50" s="9">
        <v>1</v>
      </c>
      <c r="C50" s="7">
        <v>21</v>
      </c>
      <c r="D50" s="7">
        <f t="shared" si="6"/>
        <v>20</v>
      </c>
      <c r="E50" s="14">
        <f t="shared" si="7"/>
        <v>95.238095238095241</v>
      </c>
      <c r="F50" s="7">
        <v>1</v>
      </c>
      <c r="G50" s="11">
        <f t="shared" si="8"/>
        <v>4.7619047619047619</v>
      </c>
    </row>
    <row r="51" spans="1:7" x14ac:dyDescent="0.45">
      <c r="A51" s="3" t="s">
        <v>23</v>
      </c>
      <c r="B51" s="9">
        <v>1</v>
      </c>
      <c r="C51" s="7">
        <v>21</v>
      </c>
      <c r="D51" s="7">
        <f t="shared" si="6"/>
        <v>21</v>
      </c>
      <c r="E51" s="14">
        <f t="shared" si="7"/>
        <v>100</v>
      </c>
      <c r="F51" s="7">
        <v>0</v>
      </c>
      <c r="G51" s="11">
        <f t="shared" si="8"/>
        <v>0</v>
      </c>
    </row>
    <row r="52" spans="1:7" x14ac:dyDescent="0.45">
      <c r="A52" s="3" t="s">
        <v>3</v>
      </c>
      <c r="B52" s="9">
        <v>1</v>
      </c>
      <c r="C52" s="7">
        <v>21</v>
      </c>
      <c r="D52" s="7">
        <f t="shared" si="6"/>
        <v>18</v>
      </c>
      <c r="E52" s="14">
        <f t="shared" si="7"/>
        <v>85.714285714285708</v>
      </c>
      <c r="F52" s="7">
        <v>3</v>
      </c>
      <c r="G52" s="11">
        <f t="shared" si="8"/>
        <v>14.285714285714286</v>
      </c>
    </row>
    <row r="53" spans="1:7" x14ac:dyDescent="0.45">
      <c r="A53" s="3" t="s">
        <v>7</v>
      </c>
      <c r="B53" s="9">
        <v>1</v>
      </c>
      <c r="C53" s="7">
        <v>21</v>
      </c>
      <c r="D53" s="7">
        <f t="shared" si="6"/>
        <v>19.5</v>
      </c>
      <c r="E53" s="14">
        <f t="shared" si="7"/>
        <v>92.857142857142861</v>
      </c>
      <c r="F53" s="7">
        <v>1.5</v>
      </c>
      <c r="G53" s="11">
        <f t="shared" si="8"/>
        <v>7.1428571428571432</v>
      </c>
    </row>
    <row r="54" spans="1:7" x14ac:dyDescent="0.45">
      <c r="A54" s="3" t="s">
        <v>4</v>
      </c>
      <c r="B54" s="9">
        <v>1</v>
      </c>
      <c r="C54" s="7">
        <v>21</v>
      </c>
      <c r="D54" s="7">
        <f t="shared" si="6"/>
        <v>21</v>
      </c>
      <c r="E54" s="14">
        <f t="shared" si="7"/>
        <v>100</v>
      </c>
      <c r="F54" s="7">
        <v>0</v>
      </c>
      <c r="G54" s="11">
        <f t="shared" si="8"/>
        <v>0</v>
      </c>
    </row>
    <row r="55" spans="1:7" x14ac:dyDescent="0.45">
      <c r="A55" s="3" t="s">
        <v>36</v>
      </c>
      <c r="B55" s="9">
        <v>1</v>
      </c>
      <c r="C55" s="7">
        <v>21</v>
      </c>
      <c r="D55" s="7">
        <f t="shared" si="6"/>
        <v>15</v>
      </c>
      <c r="E55" s="14">
        <f t="shared" si="7"/>
        <v>71.428571428571431</v>
      </c>
      <c r="F55" s="7">
        <v>6</v>
      </c>
      <c r="G55" s="11">
        <f t="shared" si="8"/>
        <v>28.571428571428573</v>
      </c>
    </row>
    <row r="56" spans="1:7" x14ac:dyDescent="0.45">
      <c r="A56" s="3" t="s">
        <v>5</v>
      </c>
      <c r="B56" s="9">
        <v>2</v>
      </c>
      <c r="C56" s="7">
        <v>42</v>
      </c>
      <c r="D56" s="7">
        <f t="shared" si="6"/>
        <v>36</v>
      </c>
      <c r="E56" s="14">
        <f t="shared" si="7"/>
        <v>85.714285714285708</v>
      </c>
      <c r="F56" s="7">
        <f>2+4</f>
        <v>6</v>
      </c>
      <c r="G56" s="11">
        <f t="shared" si="8"/>
        <v>14.285714285714286</v>
      </c>
    </row>
    <row r="57" spans="1:7" ht="14.65" thickBot="1" x14ac:dyDescent="0.5">
      <c r="A57" s="4" t="s">
        <v>6</v>
      </c>
      <c r="B57" s="10">
        <v>1</v>
      </c>
      <c r="C57" s="7">
        <v>21</v>
      </c>
      <c r="D57" s="7">
        <f t="shared" si="6"/>
        <v>20</v>
      </c>
      <c r="E57" s="15">
        <f t="shared" si="7"/>
        <v>95.238095238095241</v>
      </c>
      <c r="F57" s="7">
        <v>1</v>
      </c>
      <c r="G57" s="12">
        <f t="shared" si="8"/>
        <v>4.7619047619047619</v>
      </c>
    </row>
    <row r="58" spans="1:7" ht="14.65" thickBot="1" x14ac:dyDescent="0.5"/>
    <row r="59" spans="1:7" x14ac:dyDescent="0.45">
      <c r="A59" s="22" t="s">
        <v>27</v>
      </c>
      <c r="B59" s="23"/>
      <c r="C59" s="23"/>
      <c r="D59" s="23"/>
      <c r="E59" s="23"/>
      <c r="F59" s="23"/>
      <c r="G59" s="24"/>
    </row>
    <row r="60" spans="1:7" ht="14.65" thickBot="1" x14ac:dyDescent="0.5">
      <c r="A60" s="25"/>
      <c r="B60" s="26"/>
      <c r="C60" s="26"/>
      <c r="D60" s="26"/>
      <c r="E60" s="26"/>
      <c r="F60" s="26"/>
      <c r="G60" s="27"/>
    </row>
    <row r="61" spans="1:7" ht="18.399999999999999" thickBot="1" x14ac:dyDescent="0.6">
      <c r="A61" s="1" t="s">
        <v>0</v>
      </c>
      <c r="B61" s="5" t="s">
        <v>8</v>
      </c>
      <c r="C61" s="6" t="s">
        <v>9</v>
      </c>
      <c r="D61" s="28" t="s">
        <v>18</v>
      </c>
      <c r="E61" s="29"/>
      <c r="F61" s="28" t="s">
        <v>19</v>
      </c>
      <c r="G61" s="29"/>
    </row>
    <row r="62" spans="1:7" x14ac:dyDescent="0.45">
      <c r="A62" s="17" t="s">
        <v>1</v>
      </c>
      <c r="B62" s="7">
        <v>1</v>
      </c>
      <c r="C62" s="7">
        <v>20</v>
      </c>
      <c r="D62" s="7">
        <f>C62-F62</f>
        <v>19</v>
      </c>
      <c r="E62" s="14">
        <f>D62*100/C62</f>
        <v>95</v>
      </c>
      <c r="F62" s="7">
        <v>1</v>
      </c>
      <c r="G62" s="11">
        <f>F62*100/C62</f>
        <v>5</v>
      </c>
    </row>
    <row r="63" spans="1:7" x14ac:dyDescent="0.45">
      <c r="A63" s="2" t="s">
        <v>21</v>
      </c>
      <c r="B63" s="9">
        <v>1</v>
      </c>
      <c r="C63" s="7">
        <v>20</v>
      </c>
      <c r="D63" s="7">
        <f t="shared" ref="D63:D73" si="9">C63-F63</f>
        <v>19</v>
      </c>
      <c r="E63" s="13">
        <f t="shared" ref="E63:E73" si="10">D63*100/C63</f>
        <v>95</v>
      </c>
      <c r="F63" s="7">
        <v>1</v>
      </c>
      <c r="G63" s="16">
        <f t="shared" ref="G63:G73" si="11">F63*100/C63</f>
        <v>5</v>
      </c>
    </row>
    <row r="64" spans="1:7" x14ac:dyDescent="0.45">
      <c r="A64" s="8" t="s">
        <v>20</v>
      </c>
      <c r="B64" s="7">
        <v>2</v>
      </c>
      <c r="C64" s="7">
        <v>40</v>
      </c>
      <c r="D64" s="7">
        <f t="shared" si="9"/>
        <v>33.5</v>
      </c>
      <c r="E64" s="14">
        <f t="shared" si="10"/>
        <v>83.75</v>
      </c>
      <c r="F64" s="7">
        <f>5+1.5</f>
        <v>6.5</v>
      </c>
      <c r="G64" s="11">
        <f t="shared" si="11"/>
        <v>16.25</v>
      </c>
    </row>
    <row r="65" spans="1:7" x14ac:dyDescent="0.45">
      <c r="A65" s="3" t="s">
        <v>22</v>
      </c>
      <c r="B65" s="9">
        <v>1</v>
      </c>
      <c r="C65" s="7">
        <v>20</v>
      </c>
      <c r="D65" s="7">
        <f t="shared" si="9"/>
        <v>19</v>
      </c>
      <c r="E65" s="14">
        <f t="shared" si="10"/>
        <v>95</v>
      </c>
      <c r="F65" s="7">
        <v>1</v>
      </c>
      <c r="G65" s="11">
        <f t="shared" si="11"/>
        <v>5</v>
      </c>
    </row>
    <row r="66" spans="1:7" x14ac:dyDescent="0.45">
      <c r="A66" s="3" t="s">
        <v>2</v>
      </c>
      <c r="B66" s="9">
        <v>1</v>
      </c>
      <c r="C66" s="7">
        <v>20</v>
      </c>
      <c r="D66" s="7">
        <f t="shared" si="9"/>
        <v>16</v>
      </c>
      <c r="E66" s="14">
        <f t="shared" si="10"/>
        <v>80</v>
      </c>
      <c r="F66" s="7">
        <v>4</v>
      </c>
      <c r="G66" s="11">
        <f t="shared" si="11"/>
        <v>20</v>
      </c>
    </row>
    <row r="67" spans="1:7" x14ac:dyDescent="0.45">
      <c r="A67" s="3" t="s">
        <v>23</v>
      </c>
      <c r="B67" s="9">
        <v>1</v>
      </c>
      <c r="C67" s="7">
        <v>20</v>
      </c>
      <c r="D67" s="7">
        <f t="shared" si="9"/>
        <v>15</v>
      </c>
      <c r="E67" s="14">
        <f t="shared" si="10"/>
        <v>75</v>
      </c>
      <c r="F67" s="7">
        <v>5</v>
      </c>
      <c r="G67" s="11">
        <f t="shared" si="11"/>
        <v>25</v>
      </c>
    </row>
    <row r="68" spans="1:7" x14ac:dyDescent="0.45">
      <c r="A68" s="3" t="s">
        <v>3</v>
      </c>
      <c r="B68" s="9">
        <v>1</v>
      </c>
      <c r="C68" s="7">
        <v>20</v>
      </c>
      <c r="D68" s="7">
        <f t="shared" si="9"/>
        <v>19</v>
      </c>
      <c r="E68" s="14">
        <f t="shared" si="10"/>
        <v>95</v>
      </c>
      <c r="F68" s="7">
        <v>1</v>
      </c>
      <c r="G68" s="11">
        <f t="shared" si="11"/>
        <v>5</v>
      </c>
    </row>
    <row r="69" spans="1:7" x14ac:dyDescent="0.45">
      <c r="A69" s="3" t="s">
        <v>7</v>
      </c>
      <c r="B69" s="9">
        <v>1</v>
      </c>
      <c r="C69" s="7">
        <v>20</v>
      </c>
      <c r="D69" s="7">
        <f t="shared" si="9"/>
        <v>16</v>
      </c>
      <c r="E69" s="14">
        <f t="shared" si="10"/>
        <v>80</v>
      </c>
      <c r="F69" s="7">
        <v>4</v>
      </c>
      <c r="G69" s="11">
        <f t="shared" si="11"/>
        <v>20</v>
      </c>
    </row>
    <row r="70" spans="1:7" x14ac:dyDescent="0.45">
      <c r="A70" s="3" t="s">
        <v>4</v>
      </c>
      <c r="B70" s="9">
        <v>1</v>
      </c>
      <c r="C70" s="7">
        <v>20</v>
      </c>
      <c r="D70" s="7">
        <f t="shared" si="9"/>
        <v>19</v>
      </c>
      <c r="E70" s="14">
        <f t="shared" si="10"/>
        <v>95</v>
      </c>
      <c r="F70" s="7">
        <v>1</v>
      </c>
      <c r="G70" s="11">
        <f t="shared" si="11"/>
        <v>5</v>
      </c>
    </row>
    <row r="71" spans="1:7" x14ac:dyDescent="0.45">
      <c r="A71" s="3" t="s">
        <v>36</v>
      </c>
      <c r="B71" s="9">
        <v>1</v>
      </c>
      <c r="C71" s="7">
        <v>20</v>
      </c>
      <c r="D71" s="7">
        <f t="shared" si="9"/>
        <v>16</v>
      </c>
      <c r="E71" s="14">
        <f t="shared" si="10"/>
        <v>80</v>
      </c>
      <c r="F71" s="7">
        <v>4</v>
      </c>
      <c r="G71" s="11">
        <f t="shared" si="11"/>
        <v>20</v>
      </c>
    </row>
    <row r="72" spans="1:7" x14ac:dyDescent="0.45">
      <c r="A72" s="3" t="s">
        <v>5</v>
      </c>
      <c r="B72" s="9">
        <v>2</v>
      </c>
      <c r="C72" s="7">
        <v>40</v>
      </c>
      <c r="D72" s="7">
        <f t="shared" si="9"/>
        <v>38</v>
      </c>
      <c r="E72" s="14">
        <f t="shared" si="10"/>
        <v>95</v>
      </c>
      <c r="F72" s="7">
        <f>1+1</f>
        <v>2</v>
      </c>
      <c r="G72" s="11">
        <f t="shared" si="11"/>
        <v>5</v>
      </c>
    </row>
    <row r="73" spans="1:7" ht="14.65" thickBot="1" x14ac:dyDescent="0.5">
      <c r="A73" s="4" t="s">
        <v>6</v>
      </c>
      <c r="B73" s="10">
        <v>1</v>
      </c>
      <c r="C73" s="7">
        <v>20</v>
      </c>
      <c r="D73" s="7">
        <f t="shared" si="9"/>
        <v>19</v>
      </c>
      <c r="E73" s="15">
        <f t="shared" si="10"/>
        <v>95</v>
      </c>
      <c r="F73" s="7">
        <v>1</v>
      </c>
      <c r="G73" s="12">
        <f t="shared" si="11"/>
        <v>5</v>
      </c>
    </row>
    <row r="74" spans="1:7" ht="14.65" thickBot="1" x14ac:dyDescent="0.5"/>
    <row r="75" spans="1:7" x14ac:dyDescent="0.45">
      <c r="A75" s="22" t="s">
        <v>28</v>
      </c>
      <c r="B75" s="23"/>
      <c r="C75" s="23"/>
      <c r="D75" s="23"/>
      <c r="E75" s="23"/>
      <c r="F75" s="23"/>
      <c r="G75" s="24"/>
    </row>
    <row r="76" spans="1:7" ht="14.65" thickBot="1" x14ac:dyDescent="0.5">
      <c r="A76" s="25"/>
      <c r="B76" s="26"/>
      <c r="C76" s="26"/>
      <c r="D76" s="26"/>
      <c r="E76" s="26"/>
      <c r="F76" s="26"/>
      <c r="G76" s="27"/>
    </row>
    <row r="77" spans="1:7" ht="18.399999999999999" thickBot="1" x14ac:dyDescent="0.6">
      <c r="A77" s="1" t="s">
        <v>0</v>
      </c>
      <c r="B77" s="5" t="s">
        <v>8</v>
      </c>
      <c r="C77" s="6" t="s">
        <v>9</v>
      </c>
      <c r="D77" s="28" t="s">
        <v>18</v>
      </c>
      <c r="E77" s="29"/>
      <c r="F77" s="28" t="s">
        <v>19</v>
      </c>
      <c r="G77" s="29"/>
    </row>
    <row r="78" spans="1:7" x14ac:dyDescent="0.45">
      <c r="A78" s="17" t="s">
        <v>1</v>
      </c>
      <c r="B78" s="7">
        <v>1</v>
      </c>
      <c r="C78" s="7">
        <v>22</v>
      </c>
      <c r="D78" s="7">
        <f>C78-F78</f>
        <v>22</v>
      </c>
      <c r="E78" s="14">
        <f>D78*100/C78</f>
        <v>100</v>
      </c>
      <c r="F78" s="7">
        <v>0</v>
      </c>
      <c r="G78" s="11">
        <f>F78*100/C78</f>
        <v>0</v>
      </c>
    </row>
    <row r="79" spans="1:7" x14ac:dyDescent="0.45">
      <c r="A79" s="2" t="s">
        <v>21</v>
      </c>
      <c r="B79" s="9">
        <v>1</v>
      </c>
      <c r="C79" s="7">
        <v>22</v>
      </c>
      <c r="D79" s="7">
        <f t="shared" ref="D79:D89" si="12">C79-F79</f>
        <v>21</v>
      </c>
      <c r="E79" s="13">
        <f t="shared" ref="E79:E89" si="13">D79*100/C79</f>
        <v>95.454545454545453</v>
      </c>
      <c r="F79" s="7">
        <v>1</v>
      </c>
      <c r="G79" s="16">
        <f t="shared" ref="G79:G89" si="14">F79*100/C79</f>
        <v>4.5454545454545459</v>
      </c>
    </row>
    <row r="80" spans="1:7" x14ac:dyDescent="0.45">
      <c r="A80" s="8" t="s">
        <v>20</v>
      </c>
      <c r="B80" s="7">
        <v>2</v>
      </c>
      <c r="C80" s="7">
        <v>44</v>
      </c>
      <c r="D80" s="7">
        <f t="shared" si="12"/>
        <v>43.5</v>
      </c>
      <c r="E80" s="14">
        <f t="shared" si="13"/>
        <v>98.86363636363636</v>
      </c>
      <c r="F80" s="7">
        <f>0.5+0</f>
        <v>0.5</v>
      </c>
      <c r="G80" s="11">
        <f t="shared" si="14"/>
        <v>1.1363636363636365</v>
      </c>
    </row>
    <row r="81" spans="1:7" x14ac:dyDescent="0.45">
      <c r="A81" s="3" t="s">
        <v>22</v>
      </c>
      <c r="B81" s="9">
        <v>1</v>
      </c>
      <c r="C81" s="7">
        <v>22</v>
      </c>
      <c r="D81" s="7">
        <f t="shared" si="12"/>
        <v>17</v>
      </c>
      <c r="E81" s="14">
        <f t="shared" si="13"/>
        <v>77.272727272727266</v>
      </c>
      <c r="F81" s="7">
        <v>5</v>
      </c>
      <c r="G81" s="11">
        <f t="shared" si="14"/>
        <v>22.727272727272727</v>
      </c>
    </row>
    <row r="82" spans="1:7" x14ac:dyDescent="0.45">
      <c r="A82" s="3" t="s">
        <v>2</v>
      </c>
      <c r="B82" s="9">
        <v>1</v>
      </c>
      <c r="C82" s="7">
        <v>22</v>
      </c>
      <c r="D82" s="7">
        <f t="shared" si="12"/>
        <v>21</v>
      </c>
      <c r="E82" s="14">
        <f t="shared" si="13"/>
        <v>95.454545454545453</v>
      </c>
      <c r="F82" s="7">
        <v>1</v>
      </c>
      <c r="G82" s="11">
        <f t="shared" si="14"/>
        <v>4.5454545454545459</v>
      </c>
    </row>
    <row r="83" spans="1:7" x14ac:dyDescent="0.45">
      <c r="A83" s="3" t="s">
        <v>23</v>
      </c>
      <c r="B83" s="9">
        <v>1</v>
      </c>
      <c r="C83" s="7">
        <v>22</v>
      </c>
      <c r="D83" s="7">
        <f t="shared" si="12"/>
        <v>21</v>
      </c>
      <c r="E83" s="14">
        <f t="shared" si="13"/>
        <v>95.454545454545453</v>
      </c>
      <c r="F83" s="7">
        <v>1</v>
      </c>
      <c r="G83" s="11">
        <f t="shared" si="14"/>
        <v>4.5454545454545459</v>
      </c>
    </row>
    <row r="84" spans="1:7" x14ac:dyDescent="0.45">
      <c r="A84" s="3" t="s">
        <v>3</v>
      </c>
      <c r="B84" s="9">
        <v>1</v>
      </c>
      <c r="C84" s="7">
        <v>22</v>
      </c>
      <c r="D84" s="7">
        <f t="shared" si="12"/>
        <v>19.5</v>
      </c>
      <c r="E84" s="14">
        <f t="shared" si="13"/>
        <v>88.63636363636364</v>
      </c>
      <c r="F84" s="7">
        <v>2.5</v>
      </c>
      <c r="G84" s="11">
        <f t="shared" si="14"/>
        <v>11.363636363636363</v>
      </c>
    </row>
    <row r="85" spans="1:7" x14ac:dyDescent="0.45">
      <c r="A85" s="3" t="s">
        <v>7</v>
      </c>
      <c r="B85" s="9">
        <v>1</v>
      </c>
      <c r="C85" s="7">
        <v>22</v>
      </c>
      <c r="D85" s="7">
        <f t="shared" si="12"/>
        <v>21</v>
      </c>
      <c r="E85" s="14">
        <f t="shared" si="13"/>
        <v>95.454545454545453</v>
      </c>
      <c r="F85" s="7">
        <v>1</v>
      </c>
      <c r="G85" s="11">
        <f t="shared" si="14"/>
        <v>4.5454545454545459</v>
      </c>
    </row>
    <row r="86" spans="1:7" x14ac:dyDescent="0.45">
      <c r="A86" s="3" t="s">
        <v>4</v>
      </c>
      <c r="B86" s="9">
        <v>1</v>
      </c>
      <c r="C86" s="7">
        <v>22</v>
      </c>
      <c r="D86" s="7">
        <f t="shared" si="12"/>
        <v>22</v>
      </c>
      <c r="E86" s="14">
        <f t="shared" si="13"/>
        <v>100</v>
      </c>
      <c r="F86" s="7">
        <v>0</v>
      </c>
      <c r="G86" s="11">
        <f t="shared" si="14"/>
        <v>0</v>
      </c>
    </row>
    <row r="87" spans="1:7" x14ac:dyDescent="0.45">
      <c r="A87" s="3" t="s">
        <v>36</v>
      </c>
      <c r="B87" s="9">
        <v>1</v>
      </c>
      <c r="C87" s="7">
        <v>22</v>
      </c>
      <c r="D87" s="7">
        <f t="shared" si="12"/>
        <v>19</v>
      </c>
      <c r="E87" s="14">
        <f t="shared" si="13"/>
        <v>86.36363636363636</v>
      </c>
      <c r="F87" s="7">
        <v>3</v>
      </c>
      <c r="G87" s="11">
        <f t="shared" si="14"/>
        <v>13.636363636363637</v>
      </c>
    </row>
    <row r="88" spans="1:7" x14ac:dyDescent="0.45">
      <c r="A88" s="3" t="s">
        <v>5</v>
      </c>
      <c r="B88" s="9">
        <v>2</v>
      </c>
      <c r="C88" s="7">
        <v>44</v>
      </c>
      <c r="D88" s="7">
        <f t="shared" si="12"/>
        <v>42</v>
      </c>
      <c r="E88" s="14">
        <f t="shared" si="13"/>
        <v>95.454545454545453</v>
      </c>
      <c r="F88" s="7">
        <f>0+2</f>
        <v>2</v>
      </c>
      <c r="G88" s="11">
        <f t="shared" si="14"/>
        <v>4.5454545454545459</v>
      </c>
    </row>
    <row r="89" spans="1:7" ht="14.65" thickBot="1" x14ac:dyDescent="0.5">
      <c r="A89" s="4" t="s">
        <v>6</v>
      </c>
      <c r="B89" s="10">
        <v>1</v>
      </c>
      <c r="C89" s="7">
        <v>22</v>
      </c>
      <c r="D89" s="7">
        <f t="shared" si="12"/>
        <v>22</v>
      </c>
      <c r="E89" s="15">
        <f t="shared" si="13"/>
        <v>100</v>
      </c>
      <c r="F89" s="7">
        <v>0</v>
      </c>
      <c r="G89" s="12">
        <f t="shared" si="14"/>
        <v>0</v>
      </c>
    </row>
    <row r="90" spans="1:7" ht="14.65" thickBot="1" x14ac:dyDescent="0.5"/>
    <row r="91" spans="1:7" x14ac:dyDescent="0.45">
      <c r="A91" s="22" t="s">
        <v>29</v>
      </c>
      <c r="B91" s="23"/>
      <c r="C91" s="23"/>
      <c r="D91" s="23"/>
      <c r="E91" s="23"/>
      <c r="F91" s="23"/>
      <c r="G91" s="24"/>
    </row>
    <row r="92" spans="1:7" ht="14.65" thickBot="1" x14ac:dyDescent="0.5">
      <c r="A92" s="25"/>
      <c r="B92" s="26"/>
      <c r="C92" s="26"/>
      <c r="D92" s="26"/>
      <c r="E92" s="26"/>
      <c r="F92" s="26"/>
      <c r="G92" s="27"/>
    </row>
    <row r="93" spans="1:7" ht="18.399999999999999" thickBot="1" x14ac:dyDescent="0.6">
      <c r="A93" s="1" t="s">
        <v>0</v>
      </c>
      <c r="B93" s="5" t="s">
        <v>8</v>
      </c>
      <c r="C93" s="6" t="s">
        <v>9</v>
      </c>
      <c r="D93" s="28" t="s">
        <v>18</v>
      </c>
      <c r="E93" s="29"/>
      <c r="F93" s="28" t="s">
        <v>19</v>
      </c>
      <c r="G93" s="29"/>
    </row>
    <row r="94" spans="1:7" x14ac:dyDescent="0.45">
      <c r="A94" s="17" t="s">
        <v>1</v>
      </c>
      <c r="B94" s="7">
        <v>1</v>
      </c>
      <c r="C94" s="7">
        <v>20</v>
      </c>
      <c r="D94" s="7">
        <f>C94-F94</f>
        <v>20</v>
      </c>
      <c r="E94" s="14">
        <f>D94*100/C94</f>
        <v>100</v>
      </c>
      <c r="F94" s="7">
        <v>0</v>
      </c>
      <c r="G94" s="11">
        <f>F94*100/C94</f>
        <v>0</v>
      </c>
    </row>
    <row r="95" spans="1:7" x14ac:dyDescent="0.45">
      <c r="A95" s="2" t="s">
        <v>21</v>
      </c>
      <c r="B95" s="9">
        <v>1</v>
      </c>
      <c r="C95" s="7">
        <v>20</v>
      </c>
      <c r="D95" s="7">
        <f t="shared" ref="D95:D105" si="15">C95-F95</f>
        <v>16</v>
      </c>
      <c r="E95" s="13">
        <f t="shared" ref="E95:E105" si="16">D95*100/C95</f>
        <v>80</v>
      </c>
      <c r="F95" s="7">
        <v>4</v>
      </c>
      <c r="G95" s="16">
        <f t="shared" ref="G95:G105" si="17">F95*100/C95</f>
        <v>20</v>
      </c>
    </row>
    <row r="96" spans="1:7" x14ac:dyDescent="0.45">
      <c r="A96" s="8" t="s">
        <v>20</v>
      </c>
      <c r="B96" s="7">
        <v>2</v>
      </c>
      <c r="C96" s="7">
        <v>40</v>
      </c>
      <c r="D96" s="7">
        <f t="shared" si="15"/>
        <v>36</v>
      </c>
      <c r="E96" s="14">
        <f t="shared" si="16"/>
        <v>90</v>
      </c>
      <c r="F96" s="7">
        <f>1+3</f>
        <v>4</v>
      </c>
      <c r="G96" s="11">
        <f t="shared" si="17"/>
        <v>10</v>
      </c>
    </row>
    <row r="97" spans="1:7" x14ac:dyDescent="0.45">
      <c r="A97" s="3" t="s">
        <v>22</v>
      </c>
      <c r="B97" s="9">
        <v>1</v>
      </c>
      <c r="C97" s="7">
        <v>20</v>
      </c>
      <c r="D97" s="7">
        <f t="shared" si="15"/>
        <v>14</v>
      </c>
      <c r="E97" s="14">
        <f t="shared" si="16"/>
        <v>70</v>
      </c>
      <c r="F97" s="7">
        <v>6</v>
      </c>
      <c r="G97" s="11">
        <f t="shared" si="17"/>
        <v>30</v>
      </c>
    </row>
    <row r="98" spans="1:7" x14ac:dyDescent="0.45">
      <c r="A98" s="3" t="s">
        <v>2</v>
      </c>
      <c r="B98" s="9">
        <v>1</v>
      </c>
      <c r="C98" s="7">
        <v>20</v>
      </c>
      <c r="D98" s="7">
        <f t="shared" si="15"/>
        <v>18</v>
      </c>
      <c r="E98" s="14">
        <f t="shared" si="16"/>
        <v>90</v>
      </c>
      <c r="F98" s="7">
        <v>2</v>
      </c>
      <c r="G98" s="11">
        <f t="shared" si="17"/>
        <v>10</v>
      </c>
    </row>
    <row r="99" spans="1:7" x14ac:dyDescent="0.45">
      <c r="A99" s="3" t="s">
        <v>23</v>
      </c>
      <c r="B99" s="9">
        <v>1</v>
      </c>
      <c r="C99" s="7">
        <v>20</v>
      </c>
      <c r="D99" s="7">
        <f t="shared" si="15"/>
        <v>15</v>
      </c>
      <c r="E99" s="14">
        <f t="shared" si="16"/>
        <v>75</v>
      </c>
      <c r="F99" s="7">
        <v>5</v>
      </c>
      <c r="G99" s="11">
        <f t="shared" si="17"/>
        <v>25</v>
      </c>
    </row>
    <row r="100" spans="1:7" x14ac:dyDescent="0.45">
      <c r="A100" s="3" t="s">
        <v>3</v>
      </c>
      <c r="B100" s="9">
        <v>1</v>
      </c>
      <c r="C100" s="7">
        <v>20</v>
      </c>
      <c r="D100" s="7">
        <f t="shared" si="15"/>
        <v>19</v>
      </c>
      <c r="E100" s="14">
        <f t="shared" si="16"/>
        <v>95</v>
      </c>
      <c r="F100" s="7">
        <v>1</v>
      </c>
      <c r="G100" s="11">
        <f t="shared" si="17"/>
        <v>5</v>
      </c>
    </row>
    <row r="101" spans="1:7" x14ac:dyDescent="0.45">
      <c r="A101" s="3" t="s">
        <v>7</v>
      </c>
      <c r="B101" s="9">
        <v>1</v>
      </c>
      <c r="C101" s="7">
        <v>20</v>
      </c>
      <c r="D101" s="7">
        <f t="shared" si="15"/>
        <v>18.5</v>
      </c>
      <c r="E101" s="14">
        <f t="shared" si="16"/>
        <v>92.5</v>
      </c>
      <c r="F101" s="7">
        <v>1.5</v>
      </c>
      <c r="G101" s="11">
        <f t="shared" si="17"/>
        <v>7.5</v>
      </c>
    </row>
    <row r="102" spans="1:7" x14ac:dyDescent="0.45">
      <c r="A102" s="3" t="s">
        <v>4</v>
      </c>
      <c r="B102" s="9">
        <v>1</v>
      </c>
      <c r="C102" s="7">
        <v>20</v>
      </c>
      <c r="D102" s="7">
        <f t="shared" si="15"/>
        <v>20</v>
      </c>
      <c r="E102" s="14">
        <f t="shared" si="16"/>
        <v>100</v>
      </c>
      <c r="F102" s="7">
        <v>0</v>
      </c>
      <c r="G102" s="11">
        <f t="shared" si="17"/>
        <v>0</v>
      </c>
    </row>
    <row r="103" spans="1:7" x14ac:dyDescent="0.45">
      <c r="A103" s="3" t="s">
        <v>36</v>
      </c>
      <c r="B103" s="9">
        <v>1</v>
      </c>
      <c r="C103" s="7">
        <v>20</v>
      </c>
      <c r="D103" s="7">
        <f t="shared" si="15"/>
        <v>17</v>
      </c>
      <c r="E103" s="14">
        <f t="shared" si="16"/>
        <v>85</v>
      </c>
      <c r="F103" s="7">
        <v>3</v>
      </c>
      <c r="G103" s="11">
        <f t="shared" si="17"/>
        <v>15</v>
      </c>
    </row>
    <row r="104" spans="1:7" x14ac:dyDescent="0.45">
      <c r="A104" s="3" t="s">
        <v>5</v>
      </c>
      <c r="B104" s="9">
        <v>2</v>
      </c>
      <c r="C104" s="7">
        <v>40</v>
      </c>
      <c r="D104" s="7">
        <f t="shared" si="15"/>
        <v>37</v>
      </c>
      <c r="E104" s="14">
        <f t="shared" si="16"/>
        <v>92.5</v>
      </c>
      <c r="F104" s="7">
        <f>1+2</f>
        <v>3</v>
      </c>
      <c r="G104" s="11">
        <f t="shared" si="17"/>
        <v>7.5</v>
      </c>
    </row>
    <row r="105" spans="1:7" ht="14.65" thickBot="1" x14ac:dyDescent="0.5">
      <c r="A105" s="4" t="s">
        <v>6</v>
      </c>
      <c r="B105" s="10">
        <v>1</v>
      </c>
      <c r="C105" s="7">
        <v>20</v>
      </c>
      <c r="D105" s="7">
        <f t="shared" si="15"/>
        <v>19</v>
      </c>
      <c r="E105" s="15">
        <f t="shared" si="16"/>
        <v>95</v>
      </c>
      <c r="F105" s="7">
        <v>1</v>
      </c>
      <c r="G105" s="12">
        <f t="shared" si="17"/>
        <v>5</v>
      </c>
    </row>
    <row r="106" spans="1:7" ht="14.65" thickBot="1" x14ac:dyDescent="0.5"/>
    <row r="107" spans="1:7" x14ac:dyDescent="0.45">
      <c r="A107" s="22" t="s">
        <v>30</v>
      </c>
      <c r="B107" s="23"/>
      <c r="C107" s="23"/>
      <c r="D107" s="23"/>
      <c r="E107" s="23"/>
      <c r="F107" s="23"/>
      <c r="G107" s="24"/>
    </row>
    <row r="108" spans="1:7" ht="14.65" thickBot="1" x14ac:dyDescent="0.5">
      <c r="A108" s="25"/>
      <c r="B108" s="26"/>
      <c r="C108" s="26"/>
      <c r="D108" s="26"/>
      <c r="E108" s="26"/>
      <c r="F108" s="26"/>
      <c r="G108" s="27"/>
    </row>
    <row r="109" spans="1:7" ht="18.399999999999999" thickBot="1" x14ac:dyDescent="0.6">
      <c r="A109" s="1" t="s">
        <v>0</v>
      </c>
      <c r="B109" s="5" t="s">
        <v>8</v>
      </c>
      <c r="C109" s="6" t="s">
        <v>9</v>
      </c>
      <c r="D109" s="28" t="s">
        <v>18</v>
      </c>
      <c r="E109" s="29"/>
      <c r="F109" s="28" t="s">
        <v>19</v>
      </c>
      <c r="G109" s="29"/>
    </row>
    <row r="110" spans="1:7" x14ac:dyDescent="0.45">
      <c r="A110" s="17" t="s">
        <v>1</v>
      </c>
      <c r="B110" s="7">
        <v>1</v>
      </c>
      <c r="C110" s="7">
        <v>23</v>
      </c>
      <c r="D110" s="7">
        <f>C110-F110</f>
        <v>23</v>
      </c>
      <c r="E110" s="14">
        <f>D110*100/C110</f>
        <v>100</v>
      </c>
      <c r="F110" s="7">
        <v>0</v>
      </c>
      <c r="G110" s="11">
        <f>F110*100/C110</f>
        <v>0</v>
      </c>
    </row>
    <row r="111" spans="1:7" x14ac:dyDescent="0.45">
      <c r="A111" s="2" t="s">
        <v>21</v>
      </c>
      <c r="B111" s="9">
        <v>1</v>
      </c>
      <c r="C111" s="7">
        <v>23</v>
      </c>
      <c r="D111" s="7">
        <f t="shared" ref="D111:D121" si="18">C111-F111</f>
        <v>21</v>
      </c>
      <c r="E111" s="13">
        <f t="shared" ref="E111:E121" si="19">D111*100/C111</f>
        <v>91.304347826086953</v>
      </c>
      <c r="F111" s="7">
        <v>2</v>
      </c>
      <c r="G111" s="16">
        <f t="shared" ref="G111:G121" si="20">F111*100/C111</f>
        <v>8.695652173913043</v>
      </c>
    </row>
    <row r="112" spans="1:7" x14ac:dyDescent="0.45">
      <c r="A112" s="8" t="s">
        <v>20</v>
      </c>
      <c r="B112" s="7">
        <v>2</v>
      </c>
      <c r="C112" s="7">
        <v>46</v>
      </c>
      <c r="D112" s="7">
        <f t="shared" si="18"/>
        <v>43</v>
      </c>
      <c r="E112" s="14">
        <f t="shared" si="19"/>
        <v>93.478260869565219</v>
      </c>
      <c r="F112" s="7">
        <f>3+0</f>
        <v>3</v>
      </c>
      <c r="G112" s="11">
        <f t="shared" si="20"/>
        <v>6.5217391304347823</v>
      </c>
    </row>
    <row r="113" spans="1:7" x14ac:dyDescent="0.45">
      <c r="A113" s="3" t="s">
        <v>22</v>
      </c>
      <c r="B113" s="9">
        <v>1</v>
      </c>
      <c r="C113" s="7">
        <v>23</v>
      </c>
      <c r="D113" s="7">
        <f t="shared" si="18"/>
        <v>19</v>
      </c>
      <c r="E113" s="14">
        <f t="shared" si="19"/>
        <v>82.608695652173907</v>
      </c>
      <c r="F113" s="7">
        <v>4</v>
      </c>
      <c r="G113" s="11">
        <f t="shared" si="20"/>
        <v>17.391304347826086</v>
      </c>
    </row>
    <row r="114" spans="1:7" x14ac:dyDescent="0.45">
      <c r="A114" s="3" t="s">
        <v>2</v>
      </c>
      <c r="B114" s="9">
        <v>1</v>
      </c>
      <c r="C114" s="7">
        <v>23</v>
      </c>
      <c r="D114" s="7">
        <f t="shared" si="18"/>
        <v>21</v>
      </c>
      <c r="E114" s="14">
        <f t="shared" si="19"/>
        <v>91.304347826086953</v>
      </c>
      <c r="F114" s="7">
        <v>2</v>
      </c>
      <c r="G114" s="11">
        <f t="shared" si="20"/>
        <v>8.695652173913043</v>
      </c>
    </row>
    <row r="115" spans="1:7" x14ac:dyDescent="0.45">
      <c r="A115" s="3" t="s">
        <v>23</v>
      </c>
      <c r="B115" s="9">
        <v>1</v>
      </c>
      <c r="C115" s="7">
        <v>23</v>
      </c>
      <c r="D115" s="7">
        <f t="shared" si="18"/>
        <v>16</v>
      </c>
      <c r="E115" s="14">
        <f t="shared" si="19"/>
        <v>69.565217391304344</v>
      </c>
      <c r="F115" s="7">
        <v>7</v>
      </c>
      <c r="G115" s="11">
        <f t="shared" si="20"/>
        <v>30.434782608695652</v>
      </c>
    </row>
    <row r="116" spans="1:7" x14ac:dyDescent="0.45">
      <c r="A116" s="3" t="s">
        <v>3</v>
      </c>
      <c r="B116" s="9">
        <v>1</v>
      </c>
      <c r="C116" s="7">
        <v>23</v>
      </c>
      <c r="D116" s="7">
        <f t="shared" si="18"/>
        <v>21</v>
      </c>
      <c r="E116" s="14">
        <f t="shared" si="19"/>
        <v>91.304347826086953</v>
      </c>
      <c r="F116" s="7">
        <v>2</v>
      </c>
      <c r="G116" s="11">
        <f t="shared" si="20"/>
        <v>8.695652173913043</v>
      </c>
    </row>
    <row r="117" spans="1:7" x14ac:dyDescent="0.45">
      <c r="A117" s="3" t="s">
        <v>7</v>
      </c>
      <c r="B117" s="9">
        <v>1</v>
      </c>
      <c r="C117" s="7">
        <v>23</v>
      </c>
      <c r="D117" s="7">
        <f t="shared" si="18"/>
        <v>19.5</v>
      </c>
      <c r="E117" s="14">
        <f t="shared" si="19"/>
        <v>84.782608695652172</v>
      </c>
      <c r="F117" s="7">
        <v>3.5</v>
      </c>
      <c r="G117" s="11">
        <f t="shared" si="20"/>
        <v>15.217391304347826</v>
      </c>
    </row>
    <row r="118" spans="1:7" x14ac:dyDescent="0.45">
      <c r="A118" s="3" t="s">
        <v>4</v>
      </c>
      <c r="B118" s="9">
        <v>1</v>
      </c>
      <c r="C118" s="7">
        <v>23</v>
      </c>
      <c r="D118" s="7">
        <f t="shared" si="18"/>
        <v>21</v>
      </c>
      <c r="E118" s="14">
        <f t="shared" si="19"/>
        <v>91.304347826086953</v>
      </c>
      <c r="F118" s="7">
        <v>2</v>
      </c>
      <c r="G118" s="11">
        <f t="shared" si="20"/>
        <v>8.695652173913043</v>
      </c>
    </row>
    <row r="119" spans="1:7" x14ac:dyDescent="0.45">
      <c r="A119" s="3" t="s">
        <v>36</v>
      </c>
      <c r="B119" s="9">
        <v>1</v>
      </c>
      <c r="C119" s="7">
        <v>23</v>
      </c>
      <c r="D119" s="7">
        <f t="shared" si="18"/>
        <v>17</v>
      </c>
      <c r="E119" s="14">
        <f t="shared" si="19"/>
        <v>73.913043478260875</v>
      </c>
      <c r="F119" s="7">
        <v>6</v>
      </c>
      <c r="G119" s="11">
        <f t="shared" si="20"/>
        <v>26.086956521739129</v>
      </c>
    </row>
    <row r="120" spans="1:7" x14ac:dyDescent="0.45">
      <c r="A120" s="3" t="s">
        <v>5</v>
      </c>
      <c r="B120" s="9">
        <v>2</v>
      </c>
      <c r="C120" s="7">
        <v>46</v>
      </c>
      <c r="D120" s="7">
        <f t="shared" si="18"/>
        <v>41</v>
      </c>
      <c r="E120" s="14">
        <f t="shared" si="19"/>
        <v>89.130434782608702</v>
      </c>
      <c r="F120" s="7">
        <f>1+4</f>
        <v>5</v>
      </c>
      <c r="G120" s="11">
        <f t="shared" si="20"/>
        <v>10.869565217391305</v>
      </c>
    </row>
    <row r="121" spans="1:7" ht="14.65" thickBot="1" x14ac:dyDescent="0.5">
      <c r="A121" s="4" t="s">
        <v>6</v>
      </c>
      <c r="B121" s="10">
        <v>1</v>
      </c>
      <c r="C121" s="7">
        <v>23</v>
      </c>
      <c r="D121" s="7">
        <f t="shared" si="18"/>
        <v>21</v>
      </c>
      <c r="E121" s="15">
        <f t="shared" si="19"/>
        <v>91.304347826086953</v>
      </c>
      <c r="F121" s="7">
        <v>2</v>
      </c>
      <c r="G121" s="12">
        <f t="shared" si="20"/>
        <v>8.695652173913043</v>
      </c>
    </row>
    <row r="122" spans="1:7" ht="14.65" thickBot="1" x14ac:dyDescent="0.5"/>
    <row r="123" spans="1:7" x14ac:dyDescent="0.45">
      <c r="A123" s="22" t="s">
        <v>31</v>
      </c>
      <c r="B123" s="23"/>
      <c r="C123" s="23"/>
      <c r="D123" s="23"/>
      <c r="E123" s="23"/>
      <c r="F123" s="23"/>
      <c r="G123" s="24"/>
    </row>
    <row r="124" spans="1:7" ht="14.65" thickBot="1" x14ac:dyDescent="0.5">
      <c r="A124" s="25"/>
      <c r="B124" s="26"/>
      <c r="C124" s="26"/>
      <c r="D124" s="26"/>
      <c r="E124" s="26"/>
      <c r="F124" s="26"/>
      <c r="G124" s="27"/>
    </row>
    <row r="125" spans="1:7" ht="18.399999999999999" thickBot="1" x14ac:dyDescent="0.6">
      <c r="A125" s="1" t="s">
        <v>0</v>
      </c>
      <c r="B125" s="5" t="s">
        <v>8</v>
      </c>
      <c r="C125" s="6" t="s">
        <v>9</v>
      </c>
      <c r="D125" s="28" t="s">
        <v>18</v>
      </c>
      <c r="E125" s="29"/>
      <c r="F125" s="28" t="s">
        <v>19</v>
      </c>
      <c r="G125" s="29"/>
    </row>
    <row r="126" spans="1:7" x14ac:dyDescent="0.45">
      <c r="A126" s="17" t="s">
        <v>1</v>
      </c>
      <c r="B126" s="7">
        <v>1</v>
      </c>
      <c r="C126" s="7">
        <v>21</v>
      </c>
      <c r="D126" s="7">
        <f>C126-F126</f>
        <v>11</v>
      </c>
      <c r="E126" s="14">
        <f>D126*100/C126</f>
        <v>52.38095238095238</v>
      </c>
      <c r="F126" s="7">
        <v>10</v>
      </c>
      <c r="G126" s="11">
        <f>F126*100/C126</f>
        <v>47.61904761904762</v>
      </c>
    </row>
    <row r="127" spans="1:7" x14ac:dyDescent="0.45">
      <c r="A127" s="2" t="s">
        <v>21</v>
      </c>
      <c r="B127" s="9">
        <v>1</v>
      </c>
      <c r="C127" s="7">
        <v>21</v>
      </c>
      <c r="D127" s="7">
        <f t="shared" ref="D127:D137" si="21">C127-F127</f>
        <v>6</v>
      </c>
      <c r="E127" s="13">
        <f t="shared" ref="E127:E137" si="22">D127*100/C127</f>
        <v>28.571428571428573</v>
      </c>
      <c r="F127" s="7">
        <v>15</v>
      </c>
      <c r="G127" s="16">
        <f t="shared" ref="G127:G137" si="23">F127*100/C127</f>
        <v>71.428571428571431</v>
      </c>
    </row>
    <row r="128" spans="1:7" x14ac:dyDescent="0.45">
      <c r="A128" s="8" t="s">
        <v>20</v>
      </c>
      <c r="B128" s="7">
        <v>2</v>
      </c>
      <c r="C128" s="7">
        <v>42</v>
      </c>
      <c r="D128" s="7">
        <f t="shared" si="21"/>
        <v>14</v>
      </c>
      <c r="E128" s="14">
        <f t="shared" si="22"/>
        <v>33.333333333333336</v>
      </c>
      <c r="F128" s="7">
        <f>14+14</f>
        <v>28</v>
      </c>
      <c r="G128" s="11">
        <f t="shared" si="23"/>
        <v>66.666666666666671</v>
      </c>
    </row>
    <row r="129" spans="1:7" x14ac:dyDescent="0.45">
      <c r="A129" s="3" t="s">
        <v>22</v>
      </c>
      <c r="B129" s="9">
        <v>1</v>
      </c>
      <c r="C129" s="7">
        <v>21</v>
      </c>
      <c r="D129" s="7">
        <f t="shared" si="21"/>
        <v>5</v>
      </c>
      <c r="E129" s="14">
        <f t="shared" si="22"/>
        <v>23.80952380952381</v>
      </c>
      <c r="F129" s="7">
        <v>16</v>
      </c>
      <c r="G129" s="11">
        <f t="shared" si="23"/>
        <v>76.19047619047619</v>
      </c>
    </row>
    <row r="130" spans="1:7" x14ac:dyDescent="0.45">
      <c r="A130" s="3" t="s">
        <v>2</v>
      </c>
      <c r="B130" s="9">
        <v>1</v>
      </c>
      <c r="C130" s="7">
        <v>21</v>
      </c>
      <c r="D130" s="7">
        <f t="shared" si="21"/>
        <v>12</v>
      </c>
      <c r="E130" s="14">
        <f t="shared" si="22"/>
        <v>57.142857142857146</v>
      </c>
      <c r="F130" s="7">
        <v>9</v>
      </c>
      <c r="G130" s="11">
        <f t="shared" si="23"/>
        <v>42.857142857142854</v>
      </c>
    </row>
    <row r="131" spans="1:7" x14ac:dyDescent="0.45">
      <c r="A131" s="3" t="s">
        <v>23</v>
      </c>
      <c r="B131" s="9">
        <v>1</v>
      </c>
      <c r="C131" s="7">
        <v>21</v>
      </c>
      <c r="D131" s="7">
        <f t="shared" si="21"/>
        <v>12</v>
      </c>
      <c r="E131" s="14">
        <f t="shared" si="22"/>
        <v>57.142857142857146</v>
      </c>
      <c r="F131" s="7">
        <v>9</v>
      </c>
      <c r="G131" s="11">
        <f t="shared" si="23"/>
        <v>42.857142857142854</v>
      </c>
    </row>
    <row r="132" spans="1:7" x14ac:dyDescent="0.45">
      <c r="A132" s="3" t="s">
        <v>3</v>
      </c>
      <c r="B132" s="9">
        <v>1</v>
      </c>
      <c r="C132" s="7">
        <v>21</v>
      </c>
      <c r="D132" s="7">
        <f t="shared" si="21"/>
        <v>7</v>
      </c>
      <c r="E132" s="14">
        <f t="shared" si="22"/>
        <v>33.333333333333336</v>
      </c>
      <c r="F132" s="7">
        <v>14</v>
      </c>
      <c r="G132" s="11">
        <f t="shared" si="23"/>
        <v>66.666666666666671</v>
      </c>
    </row>
    <row r="133" spans="1:7" x14ac:dyDescent="0.45">
      <c r="A133" s="3" t="s">
        <v>7</v>
      </c>
      <c r="B133" s="9">
        <v>1</v>
      </c>
      <c r="C133" s="7">
        <v>21</v>
      </c>
      <c r="D133" s="7">
        <f t="shared" si="21"/>
        <v>7</v>
      </c>
      <c r="E133" s="14">
        <f t="shared" si="22"/>
        <v>33.333333333333336</v>
      </c>
      <c r="F133" s="7">
        <v>14</v>
      </c>
      <c r="G133" s="11">
        <f t="shared" si="23"/>
        <v>66.666666666666671</v>
      </c>
    </row>
    <row r="134" spans="1:7" x14ac:dyDescent="0.45">
      <c r="A134" s="3" t="s">
        <v>4</v>
      </c>
      <c r="B134" s="9">
        <v>1</v>
      </c>
      <c r="C134" s="7">
        <v>21</v>
      </c>
      <c r="D134" s="7">
        <f t="shared" si="21"/>
        <v>12</v>
      </c>
      <c r="E134" s="14">
        <f t="shared" si="22"/>
        <v>57.142857142857146</v>
      </c>
      <c r="F134" s="7">
        <f>9</f>
        <v>9</v>
      </c>
      <c r="G134" s="11">
        <f t="shared" si="23"/>
        <v>42.857142857142854</v>
      </c>
    </row>
    <row r="135" spans="1:7" x14ac:dyDescent="0.45">
      <c r="A135" s="3" t="s">
        <v>36</v>
      </c>
      <c r="B135" s="9">
        <v>1</v>
      </c>
      <c r="C135" s="7">
        <v>21</v>
      </c>
      <c r="D135" s="7">
        <f t="shared" si="21"/>
        <v>10</v>
      </c>
      <c r="E135" s="14">
        <f t="shared" si="22"/>
        <v>47.61904761904762</v>
      </c>
      <c r="F135" s="7">
        <v>11</v>
      </c>
      <c r="G135" s="11">
        <f t="shared" si="23"/>
        <v>52.38095238095238</v>
      </c>
    </row>
    <row r="136" spans="1:7" x14ac:dyDescent="0.45">
      <c r="A136" s="3" t="s">
        <v>5</v>
      </c>
      <c r="B136" s="9">
        <v>2</v>
      </c>
      <c r="C136" s="7">
        <v>42</v>
      </c>
      <c r="D136" s="7">
        <f t="shared" si="21"/>
        <v>23</v>
      </c>
      <c r="E136" s="14">
        <f t="shared" si="22"/>
        <v>54.761904761904759</v>
      </c>
      <c r="F136" s="7">
        <f>10+9</f>
        <v>19</v>
      </c>
      <c r="G136" s="11">
        <f t="shared" si="23"/>
        <v>45.238095238095241</v>
      </c>
    </row>
    <row r="137" spans="1:7" ht="14.65" thickBot="1" x14ac:dyDescent="0.5">
      <c r="A137" s="4" t="s">
        <v>6</v>
      </c>
      <c r="B137" s="10">
        <v>1</v>
      </c>
      <c r="C137" s="7">
        <v>21</v>
      </c>
      <c r="D137" s="7">
        <f t="shared" si="21"/>
        <v>10</v>
      </c>
      <c r="E137" s="15">
        <f t="shared" si="22"/>
        <v>47.61904761904762</v>
      </c>
      <c r="F137" s="7">
        <v>11</v>
      </c>
      <c r="G137" s="12">
        <f t="shared" si="23"/>
        <v>52.38095238095238</v>
      </c>
    </row>
    <row r="138" spans="1:7" ht="14.65" thickBot="1" x14ac:dyDescent="0.5"/>
    <row r="139" spans="1:7" x14ac:dyDescent="0.45">
      <c r="A139" s="22" t="s">
        <v>32</v>
      </c>
      <c r="B139" s="23"/>
      <c r="C139" s="23"/>
      <c r="D139" s="23"/>
      <c r="E139" s="23"/>
      <c r="F139" s="23"/>
      <c r="G139" s="24"/>
    </row>
    <row r="140" spans="1:7" ht="14.65" thickBot="1" x14ac:dyDescent="0.5">
      <c r="A140" s="25"/>
      <c r="B140" s="26"/>
      <c r="C140" s="26"/>
      <c r="D140" s="26"/>
      <c r="E140" s="26"/>
      <c r="F140" s="26"/>
      <c r="G140" s="27"/>
    </row>
    <row r="141" spans="1:7" ht="18.399999999999999" thickBot="1" x14ac:dyDescent="0.6">
      <c r="A141" s="1" t="s">
        <v>0</v>
      </c>
      <c r="B141" s="5" t="s">
        <v>8</v>
      </c>
      <c r="C141" s="6" t="s">
        <v>9</v>
      </c>
      <c r="D141" s="28" t="s">
        <v>18</v>
      </c>
      <c r="E141" s="29"/>
      <c r="F141" s="28" t="s">
        <v>19</v>
      </c>
      <c r="G141" s="29"/>
    </row>
    <row r="142" spans="1:7" x14ac:dyDescent="0.45">
      <c r="A142" s="17" t="s">
        <v>1</v>
      </c>
      <c r="B142" s="7">
        <v>1</v>
      </c>
      <c r="C142" s="7">
        <v>21</v>
      </c>
      <c r="D142" s="7">
        <f>C142-F142</f>
        <v>21</v>
      </c>
      <c r="E142" s="14">
        <f>D142*100/C142</f>
        <v>100</v>
      </c>
      <c r="F142" s="7">
        <v>0</v>
      </c>
      <c r="G142" s="11">
        <f>F142*100/C142</f>
        <v>0</v>
      </c>
    </row>
    <row r="143" spans="1:7" x14ac:dyDescent="0.45">
      <c r="A143" s="2" t="s">
        <v>21</v>
      </c>
      <c r="B143" s="9">
        <v>1</v>
      </c>
      <c r="C143" s="7">
        <v>21</v>
      </c>
      <c r="D143" s="7">
        <f t="shared" ref="D143:D153" si="24">C143-F143</f>
        <v>20</v>
      </c>
      <c r="E143" s="13">
        <f t="shared" ref="E143:E153" si="25">D143*100/C143</f>
        <v>95.238095238095241</v>
      </c>
      <c r="F143" s="7">
        <v>1</v>
      </c>
      <c r="G143" s="16">
        <f t="shared" ref="G143:G153" si="26">F143*100/C143</f>
        <v>4.7619047619047619</v>
      </c>
    </row>
    <row r="144" spans="1:7" x14ac:dyDescent="0.45">
      <c r="A144" s="8" t="s">
        <v>20</v>
      </c>
      <c r="B144" s="7">
        <v>2</v>
      </c>
      <c r="C144" s="7">
        <v>42</v>
      </c>
      <c r="D144" s="7">
        <f t="shared" si="24"/>
        <v>37</v>
      </c>
      <c r="E144" s="14">
        <f t="shared" si="25"/>
        <v>88.095238095238102</v>
      </c>
      <c r="F144" s="7">
        <f>4+1</f>
        <v>5</v>
      </c>
      <c r="G144" s="11">
        <f t="shared" si="26"/>
        <v>11.904761904761905</v>
      </c>
    </row>
    <row r="145" spans="1:7" x14ac:dyDescent="0.45">
      <c r="A145" s="3" t="s">
        <v>22</v>
      </c>
      <c r="B145" s="9">
        <v>1</v>
      </c>
      <c r="C145" s="7">
        <v>21</v>
      </c>
      <c r="D145" s="7">
        <f t="shared" si="24"/>
        <v>21</v>
      </c>
      <c r="E145" s="14">
        <f t="shared" si="25"/>
        <v>100</v>
      </c>
      <c r="F145" s="7">
        <v>0</v>
      </c>
      <c r="G145" s="11">
        <f t="shared" si="26"/>
        <v>0</v>
      </c>
    </row>
    <row r="146" spans="1:7" x14ac:dyDescent="0.45">
      <c r="A146" s="3" t="s">
        <v>2</v>
      </c>
      <c r="B146" s="9">
        <v>1</v>
      </c>
      <c r="C146" s="7">
        <v>21</v>
      </c>
      <c r="D146" s="7">
        <f t="shared" si="24"/>
        <v>16</v>
      </c>
      <c r="E146" s="14">
        <f t="shared" si="25"/>
        <v>76.19047619047619</v>
      </c>
      <c r="F146" s="7">
        <v>5</v>
      </c>
      <c r="G146" s="11">
        <f t="shared" si="26"/>
        <v>23.80952380952381</v>
      </c>
    </row>
    <row r="147" spans="1:7" x14ac:dyDescent="0.45">
      <c r="A147" s="3" t="s">
        <v>23</v>
      </c>
      <c r="B147" s="9">
        <v>1</v>
      </c>
      <c r="C147" s="7">
        <v>21</v>
      </c>
      <c r="D147" s="7">
        <f t="shared" si="24"/>
        <v>20</v>
      </c>
      <c r="E147" s="14">
        <f t="shared" si="25"/>
        <v>95.238095238095241</v>
      </c>
      <c r="F147" s="7">
        <v>1</v>
      </c>
      <c r="G147" s="11">
        <f t="shared" si="26"/>
        <v>4.7619047619047619</v>
      </c>
    </row>
    <row r="148" spans="1:7" x14ac:dyDescent="0.45">
      <c r="A148" s="3" t="s">
        <v>3</v>
      </c>
      <c r="B148" s="9">
        <v>1</v>
      </c>
      <c r="C148" s="7">
        <v>21</v>
      </c>
      <c r="D148" s="7">
        <f t="shared" si="24"/>
        <v>18.5</v>
      </c>
      <c r="E148" s="14">
        <f t="shared" si="25"/>
        <v>88.095238095238102</v>
      </c>
      <c r="F148" s="7">
        <v>2.5</v>
      </c>
      <c r="G148" s="11">
        <f t="shared" si="26"/>
        <v>11.904761904761905</v>
      </c>
    </row>
    <row r="149" spans="1:7" x14ac:dyDescent="0.45">
      <c r="A149" s="3" t="s">
        <v>7</v>
      </c>
      <c r="B149" s="9">
        <v>1</v>
      </c>
      <c r="C149" s="7">
        <v>21</v>
      </c>
      <c r="D149" s="7">
        <f t="shared" si="24"/>
        <v>20</v>
      </c>
      <c r="E149" s="14">
        <f t="shared" si="25"/>
        <v>95.238095238095241</v>
      </c>
      <c r="F149" s="7">
        <v>1</v>
      </c>
      <c r="G149" s="11">
        <f t="shared" si="26"/>
        <v>4.7619047619047619</v>
      </c>
    </row>
    <row r="150" spans="1:7" x14ac:dyDescent="0.45">
      <c r="A150" s="3" t="s">
        <v>4</v>
      </c>
      <c r="B150" s="9">
        <v>1</v>
      </c>
      <c r="C150" s="7">
        <v>21</v>
      </c>
      <c r="D150" s="7">
        <f t="shared" si="24"/>
        <v>20</v>
      </c>
      <c r="E150" s="14">
        <f t="shared" si="25"/>
        <v>95.238095238095241</v>
      </c>
      <c r="F150" s="7">
        <v>1</v>
      </c>
      <c r="G150" s="11">
        <f t="shared" si="26"/>
        <v>4.7619047619047619</v>
      </c>
    </row>
    <row r="151" spans="1:7" x14ac:dyDescent="0.45">
      <c r="A151" s="3" t="s">
        <v>36</v>
      </c>
      <c r="B151" s="9">
        <v>1</v>
      </c>
      <c r="C151" s="7">
        <v>21</v>
      </c>
      <c r="D151" s="7">
        <f t="shared" si="24"/>
        <v>19</v>
      </c>
      <c r="E151" s="14">
        <f t="shared" si="25"/>
        <v>90.476190476190482</v>
      </c>
      <c r="F151" s="7">
        <v>2</v>
      </c>
      <c r="G151" s="11">
        <f t="shared" si="26"/>
        <v>9.5238095238095237</v>
      </c>
    </row>
    <row r="152" spans="1:7" x14ac:dyDescent="0.45">
      <c r="A152" s="3" t="s">
        <v>5</v>
      </c>
      <c r="B152" s="9">
        <v>2</v>
      </c>
      <c r="C152" s="7">
        <v>42</v>
      </c>
      <c r="D152" s="7">
        <f t="shared" si="24"/>
        <v>39</v>
      </c>
      <c r="E152" s="14">
        <f t="shared" si="25"/>
        <v>92.857142857142861</v>
      </c>
      <c r="F152" s="7">
        <f>1+2</f>
        <v>3</v>
      </c>
      <c r="G152" s="11">
        <f t="shared" si="26"/>
        <v>7.1428571428571432</v>
      </c>
    </row>
    <row r="153" spans="1:7" ht="14.65" thickBot="1" x14ac:dyDescent="0.5">
      <c r="A153" s="4" t="s">
        <v>6</v>
      </c>
      <c r="B153" s="10">
        <v>1</v>
      </c>
      <c r="C153" s="7">
        <v>21</v>
      </c>
      <c r="D153" s="7">
        <f t="shared" si="24"/>
        <v>15.5</v>
      </c>
      <c r="E153" s="15">
        <f t="shared" si="25"/>
        <v>73.80952380952381</v>
      </c>
      <c r="F153" s="7">
        <v>5.5</v>
      </c>
      <c r="G153" s="12">
        <f t="shared" si="26"/>
        <v>26.19047619047619</v>
      </c>
    </row>
    <row r="154" spans="1:7" ht="14.65" thickBot="1" x14ac:dyDescent="0.5"/>
    <row r="155" spans="1:7" x14ac:dyDescent="0.45">
      <c r="A155" s="22" t="s">
        <v>33</v>
      </c>
      <c r="B155" s="23"/>
      <c r="C155" s="23"/>
      <c r="D155" s="23"/>
      <c r="E155" s="23"/>
      <c r="F155" s="23"/>
      <c r="G155" s="24"/>
    </row>
    <row r="156" spans="1:7" ht="14.65" thickBot="1" x14ac:dyDescent="0.5">
      <c r="A156" s="25"/>
      <c r="B156" s="26"/>
      <c r="C156" s="26"/>
      <c r="D156" s="26"/>
      <c r="E156" s="26"/>
      <c r="F156" s="26"/>
      <c r="G156" s="27"/>
    </row>
    <row r="157" spans="1:7" ht="18.399999999999999" thickBot="1" x14ac:dyDescent="0.6">
      <c r="A157" s="1" t="s">
        <v>0</v>
      </c>
      <c r="B157" s="5" t="s">
        <v>8</v>
      </c>
      <c r="C157" s="6" t="s">
        <v>9</v>
      </c>
      <c r="D157" s="28" t="s">
        <v>18</v>
      </c>
      <c r="E157" s="29"/>
      <c r="F157" s="28" t="s">
        <v>19</v>
      </c>
      <c r="G157" s="29"/>
    </row>
    <row r="158" spans="1:7" x14ac:dyDescent="0.45">
      <c r="A158" s="17" t="s">
        <v>1</v>
      </c>
      <c r="B158" s="7">
        <v>1</v>
      </c>
      <c r="C158" s="7">
        <v>23</v>
      </c>
      <c r="D158" s="7">
        <f>C158-F158</f>
        <v>23</v>
      </c>
      <c r="E158" s="14">
        <f>D158*100/C158</f>
        <v>100</v>
      </c>
      <c r="F158" s="7">
        <v>0</v>
      </c>
      <c r="G158" s="11">
        <f>F158*100/C158</f>
        <v>0</v>
      </c>
    </row>
    <row r="159" spans="1:7" x14ac:dyDescent="0.45">
      <c r="A159" s="2" t="s">
        <v>21</v>
      </c>
      <c r="B159" s="9">
        <v>1</v>
      </c>
      <c r="C159" s="7">
        <v>23</v>
      </c>
      <c r="D159" s="7">
        <f t="shared" ref="D159:D169" si="27">C159-F159</f>
        <v>22.5</v>
      </c>
      <c r="E159" s="13">
        <f t="shared" ref="E159:E169" si="28">D159*100/C159</f>
        <v>97.826086956521735</v>
      </c>
      <c r="F159" s="7">
        <v>0.5</v>
      </c>
      <c r="G159" s="16">
        <f t="shared" ref="G159:G169" si="29">F159*100/C159</f>
        <v>2.1739130434782608</v>
      </c>
    </row>
    <row r="160" spans="1:7" x14ac:dyDescent="0.45">
      <c r="A160" s="8" t="s">
        <v>20</v>
      </c>
      <c r="B160" s="7">
        <v>2</v>
      </c>
      <c r="C160" s="7">
        <v>46</v>
      </c>
      <c r="D160" s="7">
        <f t="shared" si="27"/>
        <v>40</v>
      </c>
      <c r="E160" s="14">
        <f t="shared" si="28"/>
        <v>86.956521739130437</v>
      </c>
      <c r="F160" s="7">
        <f>6+0</f>
        <v>6</v>
      </c>
      <c r="G160" s="11">
        <f t="shared" si="29"/>
        <v>13.043478260869565</v>
      </c>
    </row>
    <row r="161" spans="1:9" x14ac:dyDescent="0.45">
      <c r="A161" s="3" t="s">
        <v>22</v>
      </c>
      <c r="B161" s="9">
        <v>1</v>
      </c>
      <c r="C161" s="7">
        <v>23</v>
      </c>
      <c r="D161" s="7">
        <f t="shared" si="27"/>
        <v>23</v>
      </c>
      <c r="E161" s="14">
        <f t="shared" si="28"/>
        <v>100</v>
      </c>
      <c r="F161" s="7">
        <v>0</v>
      </c>
      <c r="G161" s="11">
        <f t="shared" si="29"/>
        <v>0</v>
      </c>
    </row>
    <row r="162" spans="1:9" x14ac:dyDescent="0.45">
      <c r="A162" s="3" t="s">
        <v>2</v>
      </c>
      <c r="B162" s="9">
        <v>1</v>
      </c>
      <c r="C162" s="7">
        <v>23</v>
      </c>
      <c r="D162" s="7">
        <f t="shared" si="27"/>
        <v>20.5</v>
      </c>
      <c r="E162" s="14">
        <f t="shared" si="28"/>
        <v>89.130434782608702</v>
      </c>
      <c r="F162" s="7">
        <v>2.5</v>
      </c>
      <c r="G162" s="11">
        <f t="shared" si="29"/>
        <v>10.869565217391305</v>
      </c>
    </row>
    <row r="163" spans="1:9" x14ac:dyDescent="0.45">
      <c r="A163" s="3" t="s">
        <v>23</v>
      </c>
      <c r="B163" s="9">
        <v>1</v>
      </c>
      <c r="C163" s="7">
        <v>23</v>
      </c>
      <c r="D163" s="7">
        <f t="shared" si="27"/>
        <v>23</v>
      </c>
      <c r="E163" s="14">
        <f t="shared" si="28"/>
        <v>100</v>
      </c>
      <c r="F163" s="7">
        <v>0</v>
      </c>
      <c r="G163" s="11">
        <f t="shared" si="29"/>
        <v>0</v>
      </c>
    </row>
    <row r="164" spans="1:9" x14ac:dyDescent="0.45">
      <c r="A164" s="3" t="s">
        <v>3</v>
      </c>
      <c r="B164" s="9">
        <v>1</v>
      </c>
      <c r="C164" s="7">
        <v>23</v>
      </c>
      <c r="D164" s="7">
        <f t="shared" si="27"/>
        <v>21</v>
      </c>
      <c r="E164" s="14">
        <f t="shared" si="28"/>
        <v>91.304347826086953</v>
      </c>
      <c r="F164" s="7">
        <v>2</v>
      </c>
      <c r="G164" s="11">
        <f t="shared" si="29"/>
        <v>8.695652173913043</v>
      </c>
    </row>
    <row r="165" spans="1:9" x14ac:dyDescent="0.45">
      <c r="A165" s="3" t="s">
        <v>7</v>
      </c>
      <c r="B165" s="9">
        <v>1</v>
      </c>
      <c r="C165" s="7">
        <v>23</v>
      </c>
      <c r="D165" s="7">
        <f t="shared" si="27"/>
        <v>22</v>
      </c>
      <c r="E165" s="14">
        <f t="shared" si="28"/>
        <v>95.652173913043484</v>
      </c>
      <c r="F165" s="7">
        <v>1</v>
      </c>
      <c r="G165" s="11">
        <f t="shared" si="29"/>
        <v>4.3478260869565215</v>
      </c>
    </row>
    <row r="166" spans="1:9" x14ac:dyDescent="0.45">
      <c r="A166" s="3" t="s">
        <v>4</v>
      </c>
      <c r="B166" s="9">
        <v>1</v>
      </c>
      <c r="C166" s="7">
        <v>23</v>
      </c>
      <c r="D166" s="7">
        <f t="shared" si="27"/>
        <v>22</v>
      </c>
      <c r="E166" s="14">
        <f t="shared" si="28"/>
        <v>95.652173913043484</v>
      </c>
      <c r="F166" s="7">
        <v>1</v>
      </c>
      <c r="G166" s="11">
        <f t="shared" si="29"/>
        <v>4.3478260869565215</v>
      </c>
    </row>
    <row r="167" spans="1:9" x14ac:dyDescent="0.45">
      <c r="A167" s="3" t="s">
        <v>36</v>
      </c>
      <c r="B167" s="9">
        <v>1</v>
      </c>
      <c r="C167" s="7">
        <v>23</v>
      </c>
      <c r="D167" s="7">
        <f t="shared" si="27"/>
        <v>22</v>
      </c>
      <c r="E167" s="14">
        <f t="shared" si="28"/>
        <v>95.652173913043484</v>
      </c>
      <c r="F167" s="7">
        <v>1</v>
      </c>
      <c r="G167" s="11">
        <f t="shared" si="29"/>
        <v>4.3478260869565215</v>
      </c>
    </row>
    <row r="168" spans="1:9" x14ac:dyDescent="0.45">
      <c r="A168" s="3" t="s">
        <v>5</v>
      </c>
      <c r="B168" s="9">
        <v>2</v>
      </c>
      <c r="C168" s="7">
        <v>46</v>
      </c>
      <c r="D168" s="7">
        <f t="shared" si="27"/>
        <v>40</v>
      </c>
      <c r="E168" s="14">
        <f t="shared" si="28"/>
        <v>86.956521739130437</v>
      </c>
      <c r="F168" s="7">
        <f>0+6</f>
        <v>6</v>
      </c>
      <c r="G168" s="11">
        <f t="shared" si="29"/>
        <v>13.043478260869565</v>
      </c>
    </row>
    <row r="169" spans="1:9" ht="14.65" thickBot="1" x14ac:dyDescent="0.5">
      <c r="A169" s="4" t="s">
        <v>6</v>
      </c>
      <c r="B169" s="10">
        <v>1</v>
      </c>
      <c r="C169" s="7">
        <v>23</v>
      </c>
      <c r="D169" s="7">
        <f t="shared" si="27"/>
        <v>21</v>
      </c>
      <c r="E169" s="15">
        <f t="shared" si="28"/>
        <v>91.304347826086953</v>
      </c>
      <c r="F169" s="7">
        <v>2</v>
      </c>
      <c r="G169" s="12">
        <f t="shared" si="29"/>
        <v>8.695652173913043</v>
      </c>
    </row>
    <row r="170" spans="1:9" ht="14.65" thickBot="1" x14ac:dyDescent="0.5"/>
    <row r="171" spans="1:9" x14ac:dyDescent="0.45">
      <c r="A171" s="22" t="s">
        <v>37</v>
      </c>
      <c r="B171" s="23"/>
      <c r="C171" s="23"/>
      <c r="D171" s="23"/>
      <c r="E171" s="23"/>
      <c r="F171" s="23"/>
      <c r="G171" s="24"/>
    </row>
    <row r="172" spans="1:9" ht="24" customHeight="1" thickBot="1" x14ac:dyDescent="0.5">
      <c r="A172" s="25"/>
      <c r="B172" s="39"/>
      <c r="C172" s="39"/>
      <c r="D172" s="39"/>
      <c r="E172" s="39"/>
      <c r="F172" s="39"/>
      <c r="G172" s="27"/>
    </row>
    <row r="173" spans="1:9" ht="21.95" customHeight="1" thickBot="1" x14ac:dyDescent="0.6">
      <c r="A173" s="1" t="s">
        <v>0</v>
      </c>
      <c r="B173" s="5" t="s">
        <v>8</v>
      </c>
      <c r="C173" s="6" t="s">
        <v>9</v>
      </c>
      <c r="D173" s="28" t="s">
        <v>18</v>
      </c>
      <c r="E173" s="29"/>
      <c r="F173" s="28" t="s">
        <v>19</v>
      </c>
      <c r="G173" s="29"/>
      <c r="H173" s="40"/>
      <c r="I173" s="40"/>
    </row>
    <row r="174" spans="1:9" ht="21.95" customHeight="1" x14ac:dyDescent="0.45">
      <c r="A174" s="17" t="s">
        <v>1</v>
      </c>
      <c r="B174" s="7">
        <v>1</v>
      </c>
      <c r="C174" s="7">
        <v>20</v>
      </c>
      <c r="D174" s="7">
        <f>C174-F174</f>
        <v>20</v>
      </c>
      <c r="E174" s="14">
        <f>D174*100/C174</f>
        <v>100</v>
      </c>
      <c r="F174" s="7">
        <v>0</v>
      </c>
      <c r="G174" s="11">
        <f>F174*100/C174</f>
        <v>0</v>
      </c>
      <c r="H174" s="40"/>
      <c r="I174" s="41"/>
    </row>
    <row r="175" spans="1:9" ht="21.95" customHeight="1" x14ac:dyDescent="0.45">
      <c r="A175" s="2" t="s">
        <v>21</v>
      </c>
      <c r="B175" s="9">
        <v>1</v>
      </c>
      <c r="C175" s="7">
        <v>20</v>
      </c>
      <c r="D175" s="7">
        <f>C175-F175</f>
        <v>17</v>
      </c>
      <c r="E175" s="13">
        <f t="shared" ref="E175:E185" si="30">D175*100/C175</f>
        <v>85</v>
      </c>
      <c r="F175" s="7">
        <v>3</v>
      </c>
      <c r="G175" s="16">
        <f t="shared" ref="G175:G185" si="31">F175*100/C175</f>
        <v>15</v>
      </c>
      <c r="H175" s="40"/>
      <c r="I175" s="41"/>
    </row>
    <row r="176" spans="1:9" ht="21.95" customHeight="1" x14ac:dyDescent="0.45">
      <c r="A176" s="8" t="s">
        <v>20</v>
      </c>
      <c r="B176" s="7">
        <v>2</v>
      </c>
      <c r="C176" s="7">
        <v>40</v>
      </c>
      <c r="D176" s="7">
        <f t="shared" ref="D176:D185" si="32">C176-F176</f>
        <v>39</v>
      </c>
      <c r="E176" s="14">
        <f t="shared" si="30"/>
        <v>97.5</v>
      </c>
      <c r="F176" s="7">
        <f>0+1</f>
        <v>1</v>
      </c>
      <c r="G176" s="11">
        <f t="shared" si="31"/>
        <v>2.5</v>
      </c>
      <c r="H176" s="40"/>
      <c r="I176" s="41"/>
    </row>
    <row r="177" spans="1:9" ht="21.95" customHeight="1" x14ac:dyDescent="0.45">
      <c r="A177" s="3" t="s">
        <v>22</v>
      </c>
      <c r="B177" s="9">
        <v>1</v>
      </c>
      <c r="C177" s="7">
        <v>20</v>
      </c>
      <c r="D177" s="7">
        <f t="shared" si="32"/>
        <v>20</v>
      </c>
      <c r="E177" s="14">
        <f t="shared" si="30"/>
        <v>100</v>
      </c>
      <c r="F177" s="7">
        <v>0</v>
      </c>
      <c r="G177" s="11">
        <f t="shared" si="31"/>
        <v>0</v>
      </c>
      <c r="H177" s="40"/>
      <c r="I177" s="41"/>
    </row>
    <row r="178" spans="1:9" ht="21.95" customHeight="1" x14ac:dyDescent="0.45">
      <c r="A178" s="3" t="s">
        <v>2</v>
      </c>
      <c r="B178" s="9">
        <v>1</v>
      </c>
      <c r="C178" s="7">
        <v>20</v>
      </c>
      <c r="D178" s="7">
        <f t="shared" si="32"/>
        <v>17.5</v>
      </c>
      <c r="E178" s="14">
        <f t="shared" si="30"/>
        <v>87.5</v>
      </c>
      <c r="F178" s="7">
        <v>2.5</v>
      </c>
      <c r="G178" s="11">
        <f t="shared" si="31"/>
        <v>12.5</v>
      </c>
      <c r="H178" s="40"/>
      <c r="I178" s="41"/>
    </row>
    <row r="179" spans="1:9" ht="21.95" customHeight="1" x14ac:dyDescent="0.45">
      <c r="A179" s="3" t="s">
        <v>23</v>
      </c>
      <c r="B179" s="9">
        <v>1</v>
      </c>
      <c r="C179" s="7">
        <v>20</v>
      </c>
      <c r="D179" s="7">
        <f t="shared" si="32"/>
        <v>20</v>
      </c>
      <c r="E179" s="14">
        <f t="shared" si="30"/>
        <v>100</v>
      </c>
      <c r="F179" s="7">
        <v>0</v>
      </c>
      <c r="G179" s="11">
        <f t="shared" si="31"/>
        <v>0</v>
      </c>
      <c r="H179" s="40"/>
      <c r="I179" s="41"/>
    </row>
    <row r="180" spans="1:9" ht="21.95" customHeight="1" x14ac:dyDescent="0.45">
      <c r="A180" s="3" t="s">
        <v>3</v>
      </c>
      <c r="B180" s="9">
        <v>1</v>
      </c>
      <c r="C180" s="7">
        <v>20</v>
      </c>
      <c r="D180" s="7">
        <f t="shared" si="32"/>
        <v>9</v>
      </c>
      <c r="E180" s="14">
        <f t="shared" si="30"/>
        <v>45</v>
      </c>
      <c r="F180" s="7">
        <v>11</v>
      </c>
      <c r="G180" s="11">
        <f t="shared" si="31"/>
        <v>55</v>
      </c>
      <c r="H180" s="40"/>
      <c r="I180" s="41"/>
    </row>
    <row r="181" spans="1:9" ht="21.95" customHeight="1" x14ac:dyDescent="0.45">
      <c r="A181" s="3" t="s">
        <v>7</v>
      </c>
      <c r="B181" s="9">
        <v>1</v>
      </c>
      <c r="C181" s="7">
        <v>20</v>
      </c>
      <c r="D181" s="7">
        <f t="shared" si="32"/>
        <v>19</v>
      </c>
      <c r="E181" s="14">
        <f t="shared" si="30"/>
        <v>95</v>
      </c>
      <c r="F181" s="7">
        <v>1</v>
      </c>
      <c r="G181" s="11">
        <f t="shared" si="31"/>
        <v>5</v>
      </c>
      <c r="H181" s="40"/>
      <c r="I181" s="41"/>
    </row>
    <row r="182" spans="1:9" ht="21.95" customHeight="1" x14ac:dyDescent="0.45">
      <c r="A182" s="3" t="s">
        <v>4</v>
      </c>
      <c r="B182" s="9">
        <v>1</v>
      </c>
      <c r="C182" s="7">
        <v>20</v>
      </c>
      <c r="D182" s="7">
        <f t="shared" si="32"/>
        <v>20</v>
      </c>
      <c r="E182" s="14">
        <f t="shared" si="30"/>
        <v>100</v>
      </c>
      <c r="F182" s="7">
        <v>0</v>
      </c>
      <c r="G182" s="11">
        <f t="shared" si="31"/>
        <v>0</v>
      </c>
      <c r="H182" s="40"/>
      <c r="I182" s="41"/>
    </row>
    <row r="183" spans="1:9" ht="21.95" customHeight="1" x14ac:dyDescent="0.45">
      <c r="A183" s="3" t="s">
        <v>36</v>
      </c>
      <c r="B183" s="9">
        <v>1</v>
      </c>
      <c r="C183" s="7">
        <v>20</v>
      </c>
      <c r="D183" s="7">
        <f t="shared" si="32"/>
        <v>18</v>
      </c>
      <c r="E183" s="14">
        <f t="shared" si="30"/>
        <v>90</v>
      </c>
      <c r="F183" s="7">
        <v>2</v>
      </c>
      <c r="G183" s="11">
        <f t="shared" si="31"/>
        <v>10</v>
      </c>
      <c r="H183" s="40"/>
      <c r="I183" s="41"/>
    </row>
    <row r="184" spans="1:9" ht="21.95" customHeight="1" x14ac:dyDescent="0.45">
      <c r="A184" s="3" t="s">
        <v>5</v>
      </c>
      <c r="B184" s="9">
        <v>2</v>
      </c>
      <c r="C184" s="7">
        <v>40</v>
      </c>
      <c r="D184" s="7">
        <f t="shared" si="32"/>
        <v>36</v>
      </c>
      <c r="E184" s="14">
        <f t="shared" si="30"/>
        <v>90</v>
      </c>
      <c r="F184" s="7">
        <f>0+4</f>
        <v>4</v>
      </c>
      <c r="G184" s="11">
        <f t="shared" si="31"/>
        <v>10</v>
      </c>
      <c r="H184" s="40"/>
      <c r="I184" s="41"/>
    </row>
    <row r="185" spans="1:9" ht="21.95" customHeight="1" thickBot="1" x14ac:dyDescent="0.5">
      <c r="A185" s="4" t="s">
        <v>6</v>
      </c>
      <c r="B185" s="10">
        <v>1</v>
      </c>
      <c r="C185" s="7">
        <v>20</v>
      </c>
      <c r="D185" s="7">
        <f t="shared" si="32"/>
        <v>18</v>
      </c>
      <c r="E185" s="15">
        <f t="shared" si="30"/>
        <v>90</v>
      </c>
      <c r="F185" s="7">
        <v>2</v>
      </c>
      <c r="G185" s="12">
        <f t="shared" si="31"/>
        <v>10</v>
      </c>
      <c r="H185" s="40"/>
      <c r="I185" s="41"/>
    </row>
    <row r="186" spans="1:9" ht="14.65" thickBot="1" x14ac:dyDescent="0.5"/>
    <row r="187" spans="1:9" x14ac:dyDescent="0.45">
      <c r="A187" s="22" t="s">
        <v>38</v>
      </c>
      <c r="B187" s="23"/>
      <c r="C187" s="23"/>
      <c r="D187" s="23"/>
      <c r="E187" s="23"/>
      <c r="F187" s="23"/>
      <c r="G187" s="24"/>
    </row>
    <row r="188" spans="1:9" ht="24" customHeight="1" thickBot="1" x14ac:dyDescent="0.5">
      <c r="A188" s="25"/>
      <c r="B188" s="39"/>
      <c r="C188" s="39"/>
      <c r="D188" s="39"/>
      <c r="E188" s="39"/>
      <c r="F188" s="39"/>
      <c r="G188" s="27"/>
    </row>
    <row r="189" spans="1:9" ht="21.95" customHeight="1" thickBot="1" x14ac:dyDescent="0.6">
      <c r="A189" s="1" t="s">
        <v>0</v>
      </c>
      <c r="B189" s="5" t="s">
        <v>8</v>
      </c>
      <c r="C189" s="6" t="s">
        <v>9</v>
      </c>
      <c r="D189" s="28" t="s">
        <v>18</v>
      </c>
      <c r="E189" s="29"/>
      <c r="F189" s="28" t="s">
        <v>19</v>
      </c>
      <c r="G189" s="29"/>
      <c r="H189" s="40"/>
      <c r="I189" s="40"/>
    </row>
    <row r="190" spans="1:9" ht="21.95" customHeight="1" x14ac:dyDescent="0.45">
      <c r="A190" s="17" t="s">
        <v>1</v>
      </c>
      <c r="B190" s="7">
        <v>1</v>
      </c>
      <c r="C190" s="7">
        <v>20</v>
      </c>
      <c r="D190" s="7">
        <f>C190-F190</f>
        <v>17</v>
      </c>
      <c r="E190" s="14">
        <f>D190*100/C190</f>
        <v>85</v>
      </c>
      <c r="F190" s="7">
        <v>3</v>
      </c>
      <c r="G190" s="11">
        <f>F190*100/C190</f>
        <v>15</v>
      </c>
      <c r="H190" s="40"/>
      <c r="I190" s="41"/>
    </row>
    <row r="191" spans="1:9" ht="21.95" customHeight="1" x14ac:dyDescent="0.45">
      <c r="A191" s="2" t="s">
        <v>21</v>
      </c>
      <c r="B191" s="9">
        <v>1</v>
      </c>
      <c r="C191" s="7">
        <v>20</v>
      </c>
      <c r="D191" s="7">
        <f t="shared" ref="D191:D201" si="33">C191-F191</f>
        <v>17</v>
      </c>
      <c r="E191" s="13">
        <f t="shared" ref="E191:E201" si="34">D191*100/C191</f>
        <v>85</v>
      </c>
      <c r="F191" s="7">
        <v>3</v>
      </c>
      <c r="G191" s="16">
        <f t="shared" ref="G191:G201" si="35">F191*100/C191</f>
        <v>15</v>
      </c>
      <c r="H191" s="40"/>
      <c r="I191" s="41"/>
    </row>
    <row r="192" spans="1:9" ht="21.95" customHeight="1" x14ac:dyDescent="0.45">
      <c r="A192" s="8" t="s">
        <v>20</v>
      </c>
      <c r="B192" s="7">
        <v>2</v>
      </c>
      <c r="C192" s="7">
        <v>40</v>
      </c>
      <c r="D192" s="7">
        <f t="shared" si="33"/>
        <v>30</v>
      </c>
      <c r="E192" s="14">
        <f t="shared" si="34"/>
        <v>75</v>
      </c>
      <c r="F192" s="7">
        <f>7+3</f>
        <v>10</v>
      </c>
      <c r="G192" s="11">
        <f t="shared" si="35"/>
        <v>25</v>
      </c>
      <c r="H192" s="40"/>
      <c r="I192" s="41"/>
    </row>
    <row r="193" spans="1:9" ht="21.95" customHeight="1" x14ac:dyDescent="0.45">
      <c r="A193" s="3" t="s">
        <v>22</v>
      </c>
      <c r="B193" s="9">
        <v>1</v>
      </c>
      <c r="C193" s="7">
        <v>20</v>
      </c>
      <c r="D193" s="7">
        <f t="shared" si="33"/>
        <v>16</v>
      </c>
      <c r="E193" s="14">
        <f t="shared" si="34"/>
        <v>80</v>
      </c>
      <c r="F193" s="7">
        <v>4</v>
      </c>
      <c r="G193" s="11">
        <f t="shared" si="35"/>
        <v>20</v>
      </c>
      <c r="H193" s="40"/>
      <c r="I193" s="41"/>
    </row>
    <row r="194" spans="1:9" ht="21.95" customHeight="1" x14ac:dyDescent="0.45">
      <c r="A194" s="3" t="s">
        <v>2</v>
      </c>
      <c r="B194" s="9">
        <v>1</v>
      </c>
      <c r="C194" s="7">
        <v>20</v>
      </c>
      <c r="D194" s="7">
        <f t="shared" si="33"/>
        <v>15.5</v>
      </c>
      <c r="E194" s="14">
        <f t="shared" si="34"/>
        <v>77.5</v>
      </c>
      <c r="F194" s="7">
        <v>4.5</v>
      </c>
      <c r="G194" s="11">
        <f t="shared" si="35"/>
        <v>22.5</v>
      </c>
      <c r="H194" s="40"/>
      <c r="I194" s="41"/>
    </row>
    <row r="195" spans="1:9" ht="21.95" customHeight="1" x14ac:dyDescent="0.45">
      <c r="A195" s="3" t="s">
        <v>23</v>
      </c>
      <c r="B195" s="9">
        <v>1</v>
      </c>
      <c r="C195" s="7">
        <v>20</v>
      </c>
      <c r="D195" s="7">
        <f t="shared" si="33"/>
        <v>15</v>
      </c>
      <c r="E195" s="14">
        <f t="shared" si="34"/>
        <v>75</v>
      </c>
      <c r="F195" s="7">
        <v>5</v>
      </c>
      <c r="G195" s="11">
        <f t="shared" si="35"/>
        <v>25</v>
      </c>
      <c r="H195" s="40"/>
      <c r="I195" s="41"/>
    </row>
    <row r="196" spans="1:9" ht="21.95" customHeight="1" x14ac:dyDescent="0.45">
      <c r="A196" s="3" t="s">
        <v>3</v>
      </c>
      <c r="B196" s="9">
        <v>1</v>
      </c>
      <c r="C196" s="7">
        <v>20</v>
      </c>
      <c r="D196" s="7">
        <f t="shared" si="33"/>
        <v>16</v>
      </c>
      <c r="E196" s="14">
        <f t="shared" si="34"/>
        <v>80</v>
      </c>
      <c r="F196" s="7">
        <v>4</v>
      </c>
      <c r="G196" s="11">
        <f t="shared" si="35"/>
        <v>20</v>
      </c>
      <c r="H196" s="40"/>
      <c r="I196" s="41"/>
    </row>
    <row r="197" spans="1:9" ht="21.95" customHeight="1" x14ac:dyDescent="0.45">
      <c r="A197" s="3" t="s">
        <v>7</v>
      </c>
      <c r="B197" s="9">
        <v>1</v>
      </c>
      <c r="C197" s="7">
        <v>20</v>
      </c>
      <c r="D197" s="7">
        <f t="shared" si="33"/>
        <v>14</v>
      </c>
      <c r="E197" s="14">
        <f t="shared" si="34"/>
        <v>70</v>
      </c>
      <c r="F197" s="7">
        <v>6</v>
      </c>
      <c r="G197" s="11">
        <f t="shared" si="35"/>
        <v>30</v>
      </c>
      <c r="H197" s="40"/>
      <c r="I197" s="41"/>
    </row>
    <row r="198" spans="1:9" ht="21.95" customHeight="1" x14ac:dyDescent="0.45">
      <c r="A198" s="3" t="s">
        <v>4</v>
      </c>
      <c r="B198" s="9">
        <v>1</v>
      </c>
      <c r="C198" s="7">
        <v>20</v>
      </c>
      <c r="D198" s="7">
        <f t="shared" si="33"/>
        <v>17</v>
      </c>
      <c r="E198" s="14">
        <f t="shared" si="34"/>
        <v>85</v>
      </c>
      <c r="F198" s="7">
        <v>3</v>
      </c>
      <c r="G198" s="11">
        <f t="shared" si="35"/>
        <v>15</v>
      </c>
      <c r="H198" s="40"/>
      <c r="I198" s="41"/>
    </row>
    <row r="199" spans="1:9" ht="21.95" customHeight="1" x14ac:dyDescent="0.45">
      <c r="A199" s="3" t="s">
        <v>36</v>
      </c>
      <c r="B199" s="9">
        <v>1</v>
      </c>
      <c r="C199" s="7">
        <v>20</v>
      </c>
      <c r="D199" s="7">
        <f t="shared" si="33"/>
        <v>15</v>
      </c>
      <c r="E199" s="14">
        <f t="shared" si="34"/>
        <v>75</v>
      </c>
      <c r="F199" s="7">
        <v>5</v>
      </c>
      <c r="G199" s="11">
        <f t="shared" si="35"/>
        <v>25</v>
      </c>
      <c r="H199" s="40"/>
      <c r="I199" s="41"/>
    </row>
    <row r="200" spans="1:9" ht="21.95" customHeight="1" x14ac:dyDescent="0.45">
      <c r="A200" s="3" t="s">
        <v>5</v>
      </c>
      <c r="B200" s="9">
        <v>2</v>
      </c>
      <c r="C200" s="7">
        <v>40</v>
      </c>
      <c r="D200" s="7">
        <f t="shared" si="33"/>
        <v>33</v>
      </c>
      <c r="E200" s="14">
        <f t="shared" si="34"/>
        <v>82.5</v>
      </c>
      <c r="F200" s="7">
        <f>4+3</f>
        <v>7</v>
      </c>
      <c r="G200" s="11">
        <f t="shared" si="35"/>
        <v>17.5</v>
      </c>
      <c r="H200" s="40"/>
      <c r="I200" s="41"/>
    </row>
    <row r="201" spans="1:9" ht="21.95" customHeight="1" thickBot="1" x14ac:dyDescent="0.5">
      <c r="A201" s="4" t="s">
        <v>6</v>
      </c>
      <c r="B201" s="10">
        <v>1</v>
      </c>
      <c r="C201" s="7">
        <v>20</v>
      </c>
      <c r="D201" s="7">
        <f t="shared" si="33"/>
        <v>16</v>
      </c>
      <c r="E201" s="15">
        <f t="shared" si="34"/>
        <v>80</v>
      </c>
      <c r="F201" s="7">
        <v>4</v>
      </c>
      <c r="G201" s="12">
        <f t="shared" si="35"/>
        <v>20</v>
      </c>
      <c r="H201" s="40"/>
      <c r="I201" s="41"/>
    </row>
  </sheetData>
  <mergeCells count="43">
    <mergeCell ref="A171:G172"/>
    <mergeCell ref="D173:E173"/>
    <mergeCell ref="F173:G173"/>
    <mergeCell ref="A187:G188"/>
    <mergeCell ref="D189:E189"/>
    <mergeCell ref="F189:G189"/>
    <mergeCell ref="D29:E29"/>
    <mergeCell ref="F29:G29"/>
    <mergeCell ref="A1:G1"/>
    <mergeCell ref="A2:F2"/>
    <mergeCell ref="A3:F3"/>
    <mergeCell ref="A4:F4"/>
    <mergeCell ref="A5:F5"/>
    <mergeCell ref="A6:F6"/>
    <mergeCell ref="A9:F9"/>
    <mergeCell ref="A11:G12"/>
    <mergeCell ref="D13:E13"/>
    <mergeCell ref="F13:G13"/>
    <mergeCell ref="A27:G28"/>
    <mergeCell ref="A43:G44"/>
    <mergeCell ref="D45:E45"/>
    <mergeCell ref="F45:G45"/>
    <mergeCell ref="A59:G60"/>
    <mergeCell ref="D61:E61"/>
    <mergeCell ref="F61:G61"/>
    <mergeCell ref="A75:G76"/>
    <mergeCell ref="D77:E77"/>
    <mergeCell ref="F77:G77"/>
    <mergeCell ref="A91:G92"/>
    <mergeCell ref="D93:E93"/>
    <mergeCell ref="F93:G93"/>
    <mergeCell ref="A107:G108"/>
    <mergeCell ref="D109:E109"/>
    <mergeCell ref="F109:G109"/>
    <mergeCell ref="A123:G124"/>
    <mergeCell ref="D125:E125"/>
    <mergeCell ref="F125:G125"/>
    <mergeCell ref="A139:G140"/>
    <mergeCell ref="D141:E141"/>
    <mergeCell ref="F141:G141"/>
    <mergeCell ref="A155:G156"/>
    <mergeCell ref="D157:E157"/>
    <mergeCell ref="F157:G157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rowBreaks count="2" manualBreakCount="2">
    <brk id="58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2019</vt:lpstr>
      <vt:lpstr>'2019'!Titoli_stampa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2015-12-03T15:03:36Z</cp:lastPrinted>
  <dcterms:created xsi:type="dcterms:W3CDTF">2015-09-07T10:58:33Z</dcterms:created>
  <dcterms:modified xsi:type="dcterms:W3CDTF">2020-08-04T13:31:01Z</dcterms:modified>
</cp:coreProperties>
</file>