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ric\Downloads\"/>
    </mc:Choice>
  </mc:AlternateContent>
  <xr:revisionPtr revIDLastSave="0" documentId="13_ncr:1_{2652B668-23AD-4011-A544-19CF3AD9C1D8}" xr6:coauthVersionLast="46" xr6:coauthVersionMax="46" xr10:uidLastSave="{00000000-0000-0000-0000-000000000000}"/>
  <bookViews>
    <workbookView xWindow="-98" yWindow="-98" windowWidth="20715" windowHeight="13276" tabRatio="742" xr2:uid="{00000000-000D-0000-FFFF-FFFF00000000}"/>
  </bookViews>
  <sheets>
    <sheet name="totale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5" i="13" l="1"/>
  <c r="D205" i="13"/>
  <c r="E205" i="13" s="1"/>
  <c r="G204" i="13"/>
  <c r="D204" i="13"/>
  <c r="E204" i="13" s="1"/>
  <c r="G203" i="13"/>
  <c r="E203" i="13"/>
  <c r="D203" i="13"/>
  <c r="F202" i="13"/>
  <c r="G202" i="13" s="1"/>
  <c r="D202" i="13"/>
  <c r="E202" i="13" s="1"/>
  <c r="G201" i="13"/>
  <c r="D201" i="13"/>
  <c r="E201" i="13" s="1"/>
  <c r="G200" i="13"/>
  <c r="D200" i="13"/>
  <c r="E200" i="13" s="1"/>
  <c r="G199" i="13"/>
  <c r="D199" i="13"/>
  <c r="E199" i="13" s="1"/>
  <c r="G198" i="13"/>
  <c r="E198" i="13"/>
  <c r="D198" i="13"/>
  <c r="G197" i="13"/>
  <c r="D197" i="13"/>
  <c r="E197" i="13" s="1"/>
  <c r="G196" i="13"/>
  <c r="E196" i="13"/>
  <c r="D196" i="13"/>
  <c r="G195" i="13"/>
  <c r="E195" i="13"/>
  <c r="D195" i="13"/>
  <c r="F194" i="13"/>
  <c r="G194" i="13" s="1"/>
  <c r="D194" i="13"/>
  <c r="E194" i="13" s="1"/>
  <c r="G193" i="13"/>
  <c r="E193" i="13"/>
  <c r="D193" i="13"/>
  <c r="G192" i="13"/>
  <c r="D192" i="13"/>
  <c r="E192" i="13" s="1"/>
  <c r="G188" i="13"/>
  <c r="D188" i="13"/>
  <c r="E188" i="13" s="1"/>
  <c r="G187" i="13"/>
  <c r="D187" i="13"/>
  <c r="E187" i="13" s="1"/>
  <c r="G186" i="13"/>
  <c r="D186" i="13"/>
  <c r="E186" i="13" s="1"/>
  <c r="F185" i="13"/>
  <c r="D185" i="13" s="1"/>
  <c r="E185" i="13" s="1"/>
  <c r="G184" i="13"/>
  <c r="D184" i="13"/>
  <c r="E184" i="13" s="1"/>
  <c r="G183" i="13"/>
  <c r="D183" i="13"/>
  <c r="E183" i="13" s="1"/>
  <c r="G182" i="13"/>
  <c r="D182" i="13"/>
  <c r="E182" i="13" s="1"/>
  <c r="G181" i="13"/>
  <c r="D181" i="13"/>
  <c r="E181" i="13" s="1"/>
  <c r="G180" i="13"/>
  <c r="D180" i="13"/>
  <c r="E180" i="13" s="1"/>
  <c r="G179" i="13"/>
  <c r="E179" i="13"/>
  <c r="D179" i="13"/>
  <c r="G178" i="13"/>
  <c r="D178" i="13"/>
  <c r="E178" i="13" s="1"/>
  <c r="F177" i="13"/>
  <c r="G177" i="13" s="1"/>
  <c r="D177" i="13"/>
  <c r="E177" i="13" s="1"/>
  <c r="G176" i="13"/>
  <c r="D176" i="13"/>
  <c r="E176" i="13" s="1"/>
  <c r="G175" i="13"/>
  <c r="D175" i="13"/>
  <c r="E175" i="13" s="1"/>
  <c r="G171" i="13"/>
  <c r="D171" i="13"/>
  <c r="E171" i="13" s="1"/>
  <c r="G170" i="13"/>
  <c r="D170" i="13"/>
  <c r="E170" i="13" s="1"/>
  <c r="G169" i="13"/>
  <c r="E169" i="13"/>
  <c r="D169" i="13"/>
  <c r="F168" i="13"/>
  <c r="G168" i="13" s="1"/>
  <c r="D168" i="13"/>
  <c r="E168" i="13" s="1"/>
  <c r="G167" i="13"/>
  <c r="D167" i="13"/>
  <c r="E167" i="13" s="1"/>
  <c r="G166" i="13"/>
  <c r="D166" i="13"/>
  <c r="E166" i="13" s="1"/>
  <c r="G165" i="13"/>
  <c r="D165" i="13"/>
  <c r="E165" i="13" s="1"/>
  <c r="G164" i="13"/>
  <c r="E164" i="13"/>
  <c r="D164" i="13"/>
  <c r="G163" i="13"/>
  <c r="D163" i="13"/>
  <c r="E163" i="13" s="1"/>
  <c r="G162" i="13"/>
  <c r="E162" i="13"/>
  <c r="D162" i="13"/>
  <c r="G161" i="13"/>
  <c r="D161" i="13"/>
  <c r="E161" i="13" s="1"/>
  <c r="F160" i="13"/>
  <c r="G160" i="13" s="1"/>
  <c r="D160" i="13"/>
  <c r="E160" i="13" s="1"/>
  <c r="G159" i="13"/>
  <c r="E159" i="13"/>
  <c r="D159" i="13"/>
  <c r="G158" i="13"/>
  <c r="D158" i="13"/>
  <c r="E158" i="13" s="1"/>
  <c r="G154" i="13"/>
  <c r="D154" i="13"/>
  <c r="E154" i="13" s="1"/>
  <c r="G153" i="13"/>
  <c r="E153" i="13"/>
  <c r="D153" i="13"/>
  <c r="G152" i="13"/>
  <c r="D152" i="13"/>
  <c r="E152" i="13" s="1"/>
  <c r="G151" i="13"/>
  <c r="E151" i="13"/>
  <c r="D151" i="13"/>
  <c r="G150" i="13"/>
  <c r="D150" i="13"/>
  <c r="E150" i="13" s="1"/>
  <c r="G149" i="13"/>
  <c r="D149" i="13"/>
  <c r="E149" i="13" s="1"/>
  <c r="G148" i="13"/>
  <c r="D148" i="13"/>
  <c r="E148" i="13" s="1"/>
  <c r="G147" i="13"/>
  <c r="D147" i="13"/>
  <c r="E147" i="13" s="1"/>
  <c r="G146" i="13"/>
  <c r="D146" i="13"/>
  <c r="E146" i="13" s="1"/>
  <c r="G145" i="13"/>
  <c r="E145" i="13"/>
  <c r="D145" i="13"/>
  <c r="G144" i="13"/>
  <c r="D144" i="13"/>
  <c r="E144" i="13" s="1"/>
  <c r="F143" i="13"/>
  <c r="D143" i="13" s="1"/>
  <c r="E143" i="13" s="1"/>
  <c r="G142" i="13"/>
  <c r="D142" i="13"/>
  <c r="E142" i="13" s="1"/>
  <c r="G141" i="13"/>
  <c r="D141" i="13"/>
  <c r="E141" i="13" s="1"/>
  <c r="G137" i="13"/>
  <c r="D137" i="13"/>
  <c r="E137" i="13" s="1"/>
  <c r="G136" i="13"/>
  <c r="D136" i="13"/>
  <c r="E136" i="13" s="1"/>
  <c r="G135" i="13"/>
  <c r="E135" i="13"/>
  <c r="D135" i="13"/>
  <c r="F134" i="13"/>
  <c r="G134" i="13" s="1"/>
  <c r="G133" i="13"/>
  <c r="D133" i="13"/>
  <c r="E133" i="13" s="1"/>
  <c r="G132" i="13"/>
  <c r="D132" i="13"/>
  <c r="E132" i="13" s="1"/>
  <c r="G131" i="13"/>
  <c r="D131" i="13"/>
  <c r="E131" i="13" s="1"/>
  <c r="G130" i="13"/>
  <c r="E130" i="13"/>
  <c r="D130" i="13"/>
  <c r="G129" i="13"/>
  <c r="E129" i="13"/>
  <c r="D129" i="13"/>
  <c r="G128" i="13"/>
  <c r="E128" i="13"/>
  <c r="D128" i="13"/>
  <c r="G127" i="13"/>
  <c r="D127" i="13"/>
  <c r="E127" i="13" s="1"/>
  <c r="G126" i="13"/>
  <c r="F126" i="13"/>
  <c r="D126" i="13"/>
  <c r="E126" i="13" s="1"/>
  <c r="G125" i="13"/>
  <c r="E125" i="13"/>
  <c r="D125" i="13"/>
  <c r="G124" i="13"/>
  <c r="E124" i="13"/>
  <c r="D124" i="13"/>
  <c r="G120" i="13"/>
  <c r="D120" i="13"/>
  <c r="E120" i="13" s="1"/>
  <c r="G119" i="13"/>
  <c r="D119" i="13"/>
  <c r="E119" i="13" s="1"/>
  <c r="G118" i="13"/>
  <c r="E118" i="13"/>
  <c r="D118" i="13"/>
  <c r="F117" i="13"/>
  <c r="G117" i="13" s="1"/>
  <c r="D117" i="13"/>
  <c r="E117" i="13" s="1"/>
  <c r="G116" i="13"/>
  <c r="D116" i="13"/>
  <c r="E116" i="13" s="1"/>
  <c r="G115" i="13"/>
  <c r="D115" i="13"/>
  <c r="E115" i="13" s="1"/>
  <c r="G114" i="13"/>
  <c r="D114" i="13"/>
  <c r="E114" i="13" s="1"/>
  <c r="G113" i="13"/>
  <c r="E113" i="13"/>
  <c r="D113" i="13"/>
  <c r="G112" i="13"/>
  <c r="D112" i="13"/>
  <c r="E112" i="13" s="1"/>
  <c r="G111" i="13"/>
  <c r="D111" i="13"/>
  <c r="E111" i="13" s="1"/>
  <c r="G110" i="13"/>
  <c r="E110" i="13"/>
  <c r="D110" i="13"/>
  <c r="F109" i="13"/>
  <c r="G109" i="13" s="1"/>
  <c r="D109" i="13"/>
  <c r="E109" i="13" s="1"/>
  <c r="G108" i="13"/>
  <c r="E108" i="13"/>
  <c r="D108" i="13"/>
  <c r="G107" i="13"/>
  <c r="D107" i="13"/>
  <c r="E107" i="13" s="1"/>
  <c r="G103" i="13"/>
  <c r="D103" i="13"/>
  <c r="E103" i="13" s="1"/>
  <c r="G102" i="13"/>
  <c r="E102" i="13"/>
  <c r="G101" i="13"/>
  <c r="E101" i="13"/>
  <c r="G100" i="13"/>
  <c r="F100" i="13"/>
  <c r="D100" i="13"/>
  <c r="E100" i="13" s="1"/>
  <c r="G99" i="13"/>
  <c r="D99" i="13"/>
  <c r="E99" i="13" s="1"/>
  <c r="G98" i="13"/>
  <c r="E98" i="13"/>
  <c r="D98" i="13"/>
  <c r="G97" i="13"/>
  <c r="D97" i="13"/>
  <c r="E97" i="13" s="1"/>
  <c r="G96" i="13"/>
  <c r="E96" i="13"/>
  <c r="D96" i="13"/>
  <c r="G95" i="13"/>
  <c r="D95" i="13"/>
  <c r="E95" i="13" s="1"/>
  <c r="G94" i="13"/>
  <c r="D94" i="13"/>
  <c r="E94" i="13" s="1"/>
  <c r="G93" i="13"/>
  <c r="D93" i="13"/>
  <c r="E93" i="13" s="1"/>
  <c r="F92" i="13"/>
  <c r="G92" i="13" s="1"/>
  <c r="D92" i="13"/>
  <c r="E92" i="13" s="1"/>
  <c r="G91" i="13"/>
  <c r="E91" i="13"/>
  <c r="D91" i="13"/>
  <c r="G90" i="13"/>
  <c r="D90" i="13"/>
  <c r="E90" i="13" s="1"/>
  <c r="G86" i="13"/>
  <c r="D86" i="13"/>
  <c r="E86" i="13" s="1"/>
  <c r="F85" i="13"/>
  <c r="D85" i="13" s="1"/>
  <c r="E85" i="13" s="1"/>
  <c r="G84" i="13"/>
  <c r="D84" i="13"/>
  <c r="E84" i="13" s="1"/>
  <c r="G83" i="13"/>
  <c r="D83" i="13"/>
  <c r="E83" i="13" s="1"/>
  <c r="G82" i="13"/>
  <c r="D82" i="13"/>
  <c r="E82" i="13" s="1"/>
  <c r="G81" i="13"/>
  <c r="D81" i="13"/>
  <c r="E81" i="13" s="1"/>
  <c r="G80" i="13"/>
  <c r="D80" i="13"/>
  <c r="E80" i="13" s="1"/>
  <c r="G79" i="13"/>
  <c r="D79" i="13"/>
  <c r="E79" i="13" s="1"/>
  <c r="G78" i="13"/>
  <c r="D78" i="13"/>
  <c r="E78" i="13" s="1"/>
  <c r="F77" i="13"/>
  <c r="D77" i="13" s="1"/>
  <c r="E77" i="13" s="1"/>
  <c r="G76" i="13"/>
  <c r="D76" i="13"/>
  <c r="E76" i="13" s="1"/>
  <c r="G75" i="13"/>
  <c r="D75" i="13"/>
  <c r="E75" i="13" s="1"/>
  <c r="G71" i="13"/>
  <c r="D71" i="13"/>
  <c r="E71" i="13" s="1"/>
  <c r="F70" i="13"/>
  <c r="G70" i="13" s="1"/>
  <c r="G69" i="13"/>
  <c r="E69" i="13"/>
  <c r="D69" i="13"/>
  <c r="G68" i="13"/>
  <c r="D68" i="13"/>
  <c r="E68" i="13" s="1"/>
  <c r="G67" i="13"/>
  <c r="D67" i="13"/>
  <c r="E67" i="13" s="1"/>
  <c r="G66" i="13"/>
  <c r="D66" i="13"/>
  <c r="E66" i="13" s="1"/>
  <c r="G65" i="13"/>
  <c r="D65" i="13"/>
  <c r="E65" i="13" s="1"/>
  <c r="G64" i="13"/>
  <c r="E64" i="13"/>
  <c r="D64" i="13"/>
  <c r="G63" i="13"/>
  <c r="D63" i="13"/>
  <c r="E63" i="13" s="1"/>
  <c r="F62" i="13"/>
  <c r="D62" i="13" s="1"/>
  <c r="E62" i="13" s="1"/>
  <c r="G61" i="13"/>
  <c r="D61" i="13"/>
  <c r="E61" i="13" s="1"/>
  <c r="G60" i="13"/>
  <c r="D60" i="13"/>
  <c r="E60" i="13" s="1"/>
  <c r="G56" i="13"/>
  <c r="D56" i="13"/>
  <c r="E56" i="13" s="1"/>
  <c r="F55" i="13"/>
  <c r="D55" i="13" s="1"/>
  <c r="E55" i="13" s="1"/>
  <c r="G54" i="13"/>
  <c r="D54" i="13"/>
  <c r="E54" i="13" s="1"/>
  <c r="G53" i="13"/>
  <c r="D53" i="13"/>
  <c r="E53" i="13" s="1"/>
  <c r="G52" i="13"/>
  <c r="D52" i="13"/>
  <c r="E52" i="13" s="1"/>
  <c r="G51" i="13"/>
  <c r="D51" i="13"/>
  <c r="E51" i="13" s="1"/>
  <c r="G50" i="13"/>
  <c r="D50" i="13"/>
  <c r="E50" i="13" s="1"/>
  <c r="G49" i="13"/>
  <c r="D49" i="13"/>
  <c r="E49" i="13" s="1"/>
  <c r="G48" i="13"/>
  <c r="D48" i="13"/>
  <c r="E48" i="13" s="1"/>
  <c r="F47" i="13"/>
  <c r="D47" i="13" s="1"/>
  <c r="E47" i="13" s="1"/>
  <c r="G46" i="13"/>
  <c r="D46" i="13"/>
  <c r="E46" i="13" s="1"/>
  <c r="G45" i="13"/>
  <c r="D45" i="13"/>
  <c r="E45" i="13" s="1"/>
  <c r="G41" i="13"/>
  <c r="D41" i="13"/>
  <c r="E41" i="13" s="1"/>
  <c r="F40" i="13"/>
  <c r="D40" i="13" s="1"/>
  <c r="E40" i="13" s="1"/>
  <c r="G39" i="13"/>
  <c r="D39" i="13"/>
  <c r="E39" i="13" s="1"/>
  <c r="G38" i="13"/>
  <c r="D38" i="13"/>
  <c r="E38" i="13" s="1"/>
  <c r="G37" i="13"/>
  <c r="D37" i="13"/>
  <c r="E37" i="13" s="1"/>
  <c r="G36" i="13"/>
  <c r="D36" i="13"/>
  <c r="E36" i="13" s="1"/>
  <c r="G35" i="13"/>
  <c r="D35" i="13"/>
  <c r="E35" i="13" s="1"/>
  <c r="G34" i="13"/>
  <c r="E34" i="13"/>
  <c r="D34" i="13"/>
  <c r="G33" i="13"/>
  <c r="D33" i="13"/>
  <c r="E33" i="13" s="1"/>
  <c r="F32" i="13"/>
  <c r="G32" i="13" s="1"/>
  <c r="G31" i="13"/>
  <c r="D31" i="13"/>
  <c r="E31" i="13" s="1"/>
  <c r="G30" i="13"/>
  <c r="D30" i="13"/>
  <c r="E30" i="13" s="1"/>
  <c r="G26" i="13"/>
  <c r="D26" i="13"/>
  <c r="E26" i="13" s="1"/>
  <c r="F25" i="13"/>
  <c r="D25" i="13" s="1"/>
  <c r="E25" i="13" s="1"/>
  <c r="G24" i="13"/>
  <c r="D24" i="13"/>
  <c r="E24" i="13" s="1"/>
  <c r="G23" i="13"/>
  <c r="D23" i="13"/>
  <c r="E23" i="13" s="1"/>
  <c r="G22" i="13"/>
  <c r="D22" i="13"/>
  <c r="E22" i="13" s="1"/>
  <c r="G21" i="13"/>
  <c r="D21" i="13"/>
  <c r="E21" i="13" s="1"/>
  <c r="G20" i="13"/>
  <c r="D20" i="13"/>
  <c r="E20" i="13" s="1"/>
  <c r="G19" i="13"/>
  <c r="D19" i="13"/>
  <c r="E19" i="13" s="1"/>
  <c r="G18" i="13"/>
  <c r="D18" i="13"/>
  <c r="E18" i="13" s="1"/>
  <c r="F17" i="13"/>
  <c r="D17" i="13" s="1"/>
  <c r="E17" i="13" s="1"/>
  <c r="G16" i="13"/>
  <c r="D16" i="13"/>
  <c r="E16" i="13" s="1"/>
  <c r="G15" i="13"/>
  <c r="D15" i="13"/>
  <c r="E15" i="13" s="1"/>
  <c r="G185" i="13" l="1"/>
  <c r="G143" i="13"/>
  <c r="D134" i="13"/>
  <c r="E134" i="13" s="1"/>
  <c r="G77" i="13"/>
  <c r="G85" i="13"/>
  <c r="G62" i="13"/>
  <c r="D70" i="13"/>
  <c r="E70" i="13" s="1"/>
  <c r="G47" i="13"/>
  <c r="G55" i="13"/>
  <c r="G40" i="13"/>
  <c r="D32" i="13"/>
  <c r="E32" i="13" s="1"/>
  <c r="G17" i="13"/>
  <c r="G25" i="13"/>
</calcChain>
</file>

<file path=xl/sharedStrings.xml><?xml version="1.0" encoding="utf-8"?>
<sst xmlns="http://schemas.openxmlformats.org/spreadsheetml/2006/main" count="240" uniqueCount="41">
  <si>
    <t>UFFICIO</t>
  </si>
  <si>
    <t>Direzione</t>
  </si>
  <si>
    <t>Formazione</t>
  </si>
  <si>
    <t>Movimentazione albo</t>
  </si>
  <si>
    <t>Rilascio Pec e Firma Digitale</t>
  </si>
  <si>
    <t>Segreteria Generica</t>
  </si>
  <si>
    <t>Sportello</t>
  </si>
  <si>
    <t>Protocollo</t>
  </si>
  <si>
    <t>n. dipendenti</t>
  </si>
  <si>
    <t>gg.  lavorativi</t>
  </si>
  <si>
    <t xml:space="preserve"> Permessi ai sensi:</t>
  </si>
  <si>
    <t>FERIE</t>
  </si>
  <si>
    <t>MALATTIE</t>
  </si>
  <si>
    <r>
      <t xml:space="preserve"> - L. 104/92 -</t>
    </r>
    <r>
      <rPr>
        <b/>
        <sz val="11"/>
        <color theme="1"/>
        <rFont val="Calibri"/>
        <family val="2"/>
        <scheme val="minor"/>
      </rPr>
      <t xml:space="preserve"> INVALIDITA'</t>
    </r>
  </si>
  <si>
    <r>
      <t xml:space="preserve">*** per gg di  </t>
    </r>
    <r>
      <rPr>
        <b/>
        <sz val="14"/>
        <color theme="1"/>
        <rFont val="Calibri"/>
        <family val="2"/>
        <scheme val="minor"/>
      </rPr>
      <t>"Assenza"</t>
    </r>
    <r>
      <rPr>
        <sz val="11"/>
        <color theme="1"/>
        <rFont val="Calibri"/>
        <family val="2"/>
        <scheme val="minor"/>
      </rPr>
      <t xml:space="preserve"> si intendono: </t>
    </r>
  </si>
  <si>
    <r>
      <t xml:space="preserve"> - L. 204/71,  L. 903/77, L. 53/2000 - </t>
    </r>
    <r>
      <rPr>
        <b/>
        <sz val="11"/>
        <color theme="1"/>
        <rFont val="Calibri"/>
        <family val="2"/>
        <scheme val="minor"/>
      </rPr>
      <t>MATERNITA' obbligatoria e facoltativa</t>
    </r>
  </si>
  <si>
    <r>
      <t xml:space="preserve"> - L. 584/67 - L. 107/90 - </t>
    </r>
    <r>
      <rPr>
        <b/>
        <sz val="11"/>
        <color theme="1"/>
        <rFont val="Calibri"/>
        <family val="2"/>
        <scheme val="minor"/>
      </rPr>
      <t>DONAZIONE DI SANGUE</t>
    </r>
  </si>
  <si>
    <r>
      <t xml:space="preserve"> - T.U.361/57 - L. 53/90 - L.69/92 - </t>
    </r>
    <r>
      <rPr>
        <b/>
        <sz val="11"/>
        <color theme="1"/>
        <rFont val="Calibri"/>
        <family val="2"/>
        <scheme val="minor"/>
      </rPr>
      <t>PERMESSI ELETTORALI</t>
    </r>
  </si>
  <si>
    <t>gg. Presenza e relativo valore %</t>
  </si>
  <si>
    <t>gg. Assenza *** e relativo valore %</t>
  </si>
  <si>
    <t xml:space="preserve">Cassa - Contabilità quote </t>
  </si>
  <si>
    <t xml:space="preserve">Amministrazione </t>
  </si>
  <si>
    <t xml:space="preserve"> Deontologia</t>
  </si>
  <si>
    <t>Formazione/Specifiche</t>
  </si>
  <si>
    <r>
      <t xml:space="preserve"> -  art.19 CCNL 06,07,1995 disciplina dei permessi per:  </t>
    </r>
    <r>
      <rPr>
        <b/>
        <sz val="11"/>
        <color theme="1"/>
        <rFont val="Calibri"/>
        <family val="2"/>
        <scheme val="minor"/>
      </rPr>
      <t>LUTTO, CONCORSI ED ESAMI, GRAVI MOTIVI PERSONALI E FAMILIARI</t>
    </r>
  </si>
  <si>
    <t>Segreteria Consiglio</t>
  </si>
  <si>
    <t>2020 GENNAIO  - Prospetto presenze e assenze</t>
  </si>
  <si>
    <t>2020 FEBBRAIO  - Prospetto presenze e assenze</t>
  </si>
  <si>
    <t>2020 MARZO  - Prospetto presenze e assenze</t>
  </si>
  <si>
    <t>2020 APRILE  - Prospetto presenze e assenze</t>
  </si>
  <si>
    <t>2020 MAGGIO  - Prospetto presenze e assenze</t>
  </si>
  <si>
    <t>2020 GIUGNO  - Prospetto presenze e assenze</t>
  </si>
  <si>
    <t>2020 LUGLIO  - Prospetto presenze e assenze</t>
  </si>
  <si>
    <t>2020 AGOSTO  - Prospetto presenze e assenze</t>
  </si>
  <si>
    <t>2020 SETTEMBRE  - Prospetto presenze e assenze</t>
  </si>
  <si>
    <t>2020 OTTOBRE  - Prospetto presenze e assenze</t>
  </si>
  <si>
    <t>2020 NOVEMBRE  - Prospetto presenze e assenze</t>
  </si>
  <si>
    <t>2020 DICEMBRE  - Prospetto presenze e assenze</t>
  </si>
  <si>
    <t>Segreteria Presidenza</t>
  </si>
  <si>
    <t>Ufficio Gare</t>
  </si>
  <si>
    <t>ASPETTATIVA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</si>
</sst>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2" fontId="0" fillId="0" borderId="21" xfId="0" applyNumberFormat="1" applyBorder="1" applyAlignment="1">
      <alignment horizontal="center" vertical="center"/>
    </xf>
    <xf numFmtId="164" fontId="0" fillId="0" borderId="0" xfId="0" applyNumberForma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7" xfId="0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0" fillId="0" borderId="0" xfId="0"/>
    <xf numFmtId="0" fontId="3" fillId="0" borderId="7" xfId="0" applyFont="1" applyBorder="1"/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27515-69F7-430A-B977-9162E684D114}">
  <dimension ref="A1:I205"/>
  <sheetViews>
    <sheetView tabSelected="1" topLeftCell="A11" workbookViewId="0">
      <selection activeCell="H187" sqref="H187"/>
    </sheetView>
  </sheetViews>
  <sheetFormatPr defaultRowHeight="14.25" x14ac:dyDescent="0.45"/>
  <cols>
    <col min="1" max="1" width="31.265625" customWidth="1"/>
    <col min="2" max="2" width="12.86328125" customWidth="1"/>
    <col min="3" max="3" width="13.86328125" customWidth="1"/>
    <col min="4" max="4" width="21.265625" customWidth="1"/>
    <col min="5" max="5" width="10.1328125" customWidth="1"/>
    <col min="6" max="6" width="21.73046875" customWidth="1"/>
    <col min="7" max="7" width="10.1328125" customWidth="1"/>
  </cols>
  <sheetData>
    <row r="1" spans="1:9" s="24" customFormat="1" ht="18.75" customHeight="1" x14ac:dyDescent="0.55000000000000004">
      <c r="A1" s="19" t="s">
        <v>14</v>
      </c>
      <c r="B1" s="20"/>
      <c r="C1" s="20"/>
      <c r="D1" s="20"/>
      <c r="E1" s="20"/>
      <c r="F1" s="20"/>
      <c r="G1" s="21"/>
    </row>
    <row r="2" spans="1:9" s="24" customFormat="1" ht="12.95" customHeight="1" x14ac:dyDescent="0.45">
      <c r="A2" s="15" t="s">
        <v>11</v>
      </c>
      <c r="B2" s="16"/>
      <c r="C2" s="16"/>
      <c r="D2" s="16"/>
      <c r="E2" s="16"/>
      <c r="F2" s="16"/>
      <c r="G2" s="42"/>
      <c r="I2" s="6"/>
    </row>
    <row r="3" spans="1:9" s="24" customFormat="1" ht="12.95" customHeight="1" x14ac:dyDescent="0.45">
      <c r="A3" s="15" t="s">
        <v>12</v>
      </c>
      <c r="B3" s="16"/>
      <c r="C3" s="16"/>
      <c r="D3" s="16"/>
      <c r="E3" s="16"/>
      <c r="F3" s="16"/>
      <c r="G3" s="42"/>
      <c r="I3" s="6"/>
    </row>
    <row r="4" spans="1:9" s="24" customFormat="1" ht="12.95" customHeight="1" x14ac:dyDescent="0.45">
      <c r="A4" s="48" t="s">
        <v>40</v>
      </c>
      <c r="B4" s="49"/>
      <c r="C4" s="49"/>
      <c r="D4" s="49"/>
      <c r="E4" s="49"/>
      <c r="F4" s="49"/>
      <c r="G4" s="42"/>
      <c r="I4" s="6"/>
    </row>
    <row r="5" spans="1:9" s="24" customFormat="1" ht="12.95" customHeight="1" x14ac:dyDescent="0.45">
      <c r="A5" s="17" t="s">
        <v>10</v>
      </c>
      <c r="B5" s="18"/>
      <c r="C5" s="18"/>
      <c r="D5" s="18"/>
      <c r="E5" s="18"/>
      <c r="F5" s="18"/>
      <c r="G5" s="42"/>
      <c r="I5" s="6"/>
    </row>
    <row r="6" spans="1:9" s="24" customFormat="1" ht="12.95" customHeight="1" x14ac:dyDescent="0.45">
      <c r="A6" s="17" t="s">
        <v>13</v>
      </c>
      <c r="B6" s="18"/>
      <c r="C6" s="18"/>
      <c r="D6" s="18"/>
      <c r="E6" s="18"/>
      <c r="F6" s="18"/>
      <c r="G6" s="42"/>
      <c r="I6" s="6"/>
    </row>
    <row r="7" spans="1:9" s="24" customFormat="1" ht="12.95" customHeight="1" x14ac:dyDescent="0.45">
      <c r="A7" s="17" t="s">
        <v>15</v>
      </c>
      <c r="B7" s="18"/>
      <c r="C7" s="18"/>
      <c r="D7" s="18"/>
      <c r="E7" s="18"/>
      <c r="F7" s="18"/>
      <c r="G7" s="42"/>
    </row>
    <row r="8" spans="1:9" s="24" customFormat="1" ht="12.95" customHeight="1" x14ac:dyDescent="0.45">
      <c r="A8" s="44" t="s">
        <v>16</v>
      </c>
      <c r="B8" s="45"/>
      <c r="C8" s="45"/>
      <c r="D8" s="45"/>
      <c r="E8" s="45"/>
      <c r="F8" s="45"/>
      <c r="G8" s="42"/>
    </row>
    <row r="9" spans="1:9" s="24" customFormat="1" ht="12.95" customHeight="1" x14ac:dyDescent="0.45">
      <c r="A9" s="44" t="s">
        <v>17</v>
      </c>
      <c r="B9" s="45"/>
      <c r="C9" s="45"/>
      <c r="D9" s="45"/>
      <c r="E9" s="45"/>
      <c r="F9" s="45"/>
      <c r="G9" s="42"/>
    </row>
    <row r="10" spans="1:9" s="24" customFormat="1" ht="12.95" customHeight="1" thickBot="1" x14ac:dyDescent="0.5">
      <c r="A10" s="22" t="s">
        <v>24</v>
      </c>
      <c r="B10" s="23"/>
      <c r="C10" s="23"/>
      <c r="D10" s="23"/>
      <c r="E10" s="23"/>
      <c r="F10" s="23"/>
      <c r="G10" s="43"/>
    </row>
    <row r="11" spans="1:9" ht="14.65" thickBot="1" x14ac:dyDescent="0.5"/>
    <row r="12" spans="1:9" s="24" customFormat="1" x14ac:dyDescent="0.45">
      <c r="A12" s="7" t="s">
        <v>26</v>
      </c>
      <c r="B12" s="8"/>
      <c r="C12" s="8"/>
      <c r="D12" s="8"/>
      <c r="E12" s="8"/>
      <c r="F12" s="8"/>
      <c r="G12" s="9"/>
    </row>
    <row r="13" spans="1:9" s="24" customFormat="1" ht="24" customHeight="1" thickBot="1" x14ac:dyDescent="0.5">
      <c r="A13" s="10"/>
      <c r="B13" s="11"/>
      <c r="C13" s="11"/>
      <c r="D13" s="11"/>
      <c r="E13" s="11"/>
      <c r="F13" s="11"/>
      <c r="G13" s="12"/>
    </row>
    <row r="14" spans="1:9" s="24" customFormat="1" ht="21.95" customHeight="1" thickBot="1" x14ac:dyDescent="0.6">
      <c r="A14" s="25" t="s">
        <v>0</v>
      </c>
      <c r="B14" s="29" t="s">
        <v>8</v>
      </c>
      <c r="C14" s="30" t="s">
        <v>9</v>
      </c>
      <c r="D14" s="13" t="s">
        <v>18</v>
      </c>
      <c r="E14" s="14"/>
      <c r="F14" s="13" t="s">
        <v>19</v>
      </c>
      <c r="G14" s="14"/>
      <c r="H14" s="46"/>
      <c r="I14" s="46"/>
    </row>
    <row r="15" spans="1:9" s="24" customFormat="1" ht="21.95" customHeight="1" x14ac:dyDescent="0.45">
      <c r="A15" s="41" t="s">
        <v>1</v>
      </c>
      <c r="B15" s="31">
        <v>1</v>
      </c>
      <c r="C15" s="31">
        <v>21</v>
      </c>
      <c r="D15" s="31">
        <f>C15-F15</f>
        <v>21</v>
      </c>
      <c r="E15" s="38">
        <f>D15*100/C15</f>
        <v>100</v>
      </c>
      <c r="F15" s="31">
        <v>0</v>
      </c>
      <c r="G15" s="35">
        <f>F15*100/C15</f>
        <v>0</v>
      </c>
      <c r="H15" s="46"/>
      <c r="I15" s="47"/>
    </row>
    <row r="16" spans="1:9" s="24" customFormat="1" ht="21.95" customHeight="1" x14ac:dyDescent="0.45">
      <c r="A16" s="26" t="s">
        <v>21</v>
      </c>
      <c r="B16" s="33">
        <v>1</v>
      </c>
      <c r="C16" s="31">
        <v>21</v>
      </c>
      <c r="D16" s="31">
        <f t="shared" ref="D16:D26" si="0">C16-F16</f>
        <v>21</v>
      </c>
      <c r="E16" s="37">
        <f t="shared" ref="E16:E26" si="1">D16*100/C16</f>
        <v>100</v>
      </c>
      <c r="F16" s="31">
        <v>0</v>
      </c>
      <c r="G16" s="40">
        <f t="shared" ref="G16:G26" si="2">F16*100/C16</f>
        <v>0</v>
      </c>
      <c r="H16" s="46"/>
      <c r="I16" s="47"/>
    </row>
    <row r="17" spans="1:9" s="24" customFormat="1" ht="21.95" customHeight="1" x14ac:dyDescent="0.45">
      <c r="A17" s="32" t="s">
        <v>20</v>
      </c>
      <c r="B17" s="31">
        <v>2</v>
      </c>
      <c r="C17" s="31">
        <v>42</v>
      </c>
      <c r="D17" s="31">
        <f t="shared" si="0"/>
        <v>37</v>
      </c>
      <c r="E17" s="38">
        <f t="shared" si="1"/>
        <v>88.095238095238102</v>
      </c>
      <c r="F17" s="31">
        <f>1+4</f>
        <v>5</v>
      </c>
      <c r="G17" s="35">
        <f t="shared" si="2"/>
        <v>11.904761904761905</v>
      </c>
      <c r="H17" s="46"/>
      <c r="I17" s="47"/>
    </row>
    <row r="18" spans="1:9" s="24" customFormat="1" ht="21.95" customHeight="1" x14ac:dyDescent="0.45">
      <c r="A18" s="27" t="s">
        <v>22</v>
      </c>
      <c r="B18" s="33">
        <v>1</v>
      </c>
      <c r="C18" s="31">
        <v>21</v>
      </c>
      <c r="D18" s="31">
        <f t="shared" si="0"/>
        <v>17</v>
      </c>
      <c r="E18" s="38">
        <f t="shared" si="1"/>
        <v>80.952380952380949</v>
      </c>
      <c r="F18" s="31">
        <v>4</v>
      </c>
      <c r="G18" s="35">
        <f t="shared" si="2"/>
        <v>19.047619047619047</v>
      </c>
      <c r="H18" s="46"/>
      <c r="I18" s="47"/>
    </row>
    <row r="19" spans="1:9" s="24" customFormat="1" ht="21.95" customHeight="1" x14ac:dyDescent="0.45">
      <c r="A19" s="27" t="s">
        <v>2</v>
      </c>
      <c r="B19" s="33">
        <v>1</v>
      </c>
      <c r="C19" s="31">
        <v>21</v>
      </c>
      <c r="D19" s="31">
        <f t="shared" si="0"/>
        <v>18</v>
      </c>
      <c r="E19" s="38">
        <f t="shared" si="1"/>
        <v>85.714285714285708</v>
      </c>
      <c r="F19" s="31">
        <v>3</v>
      </c>
      <c r="G19" s="35">
        <f t="shared" si="2"/>
        <v>14.285714285714286</v>
      </c>
      <c r="H19" s="46"/>
      <c r="I19" s="47"/>
    </row>
    <row r="20" spans="1:9" s="24" customFormat="1" ht="21.95" customHeight="1" x14ac:dyDescent="0.45">
      <c r="A20" s="27" t="s">
        <v>23</v>
      </c>
      <c r="B20" s="33">
        <v>1</v>
      </c>
      <c r="C20" s="31">
        <v>21</v>
      </c>
      <c r="D20" s="31">
        <f t="shared" si="0"/>
        <v>20</v>
      </c>
      <c r="E20" s="38">
        <f t="shared" si="1"/>
        <v>95.238095238095241</v>
      </c>
      <c r="F20" s="31">
        <v>1</v>
      </c>
      <c r="G20" s="35">
        <f t="shared" si="2"/>
        <v>4.7619047619047619</v>
      </c>
      <c r="H20" s="46"/>
      <c r="I20" s="47"/>
    </row>
    <row r="21" spans="1:9" s="24" customFormat="1" ht="21.95" customHeight="1" x14ac:dyDescent="0.45">
      <c r="A21" s="27" t="s">
        <v>3</v>
      </c>
      <c r="B21" s="33">
        <v>1</v>
      </c>
      <c r="C21" s="31">
        <v>21</v>
      </c>
      <c r="D21" s="31">
        <f t="shared" si="0"/>
        <v>17</v>
      </c>
      <c r="E21" s="38">
        <f t="shared" si="1"/>
        <v>80.952380952380949</v>
      </c>
      <c r="F21" s="31">
        <v>4</v>
      </c>
      <c r="G21" s="35">
        <f t="shared" si="2"/>
        <v>19.047619047619047</v>
      </c>
      <c r="H21" s="46"/>
      <c r="I21" s="47"/>
    </row>
    <row r="22" spans="1:9" s="24" customFormat="1" ht="21.95" customHeight="1" x14ac:dyDescent="0.45">
      <c r="A22" s="27" t="s">
        <v>7</v>
      </c>
      <c r="B22" s="33">
        <v>1</v>
      </c>
      <c r="C22" s="31">
        <v>21</v>
      </c>
      <c r="D22" s="31">
        <f t="shared" si="0"/>
        <v>20</v>
      </c>
      <c r="E22" s="38">
        <f t="shared" si="1"/>
        <v>95.238095238095241</v>
      </c>
      <c r="F22" s="31">
        <v>1</v>
      </c>
      <c r="G22" s="35">
        <f t="shared" si="2"/>
        <v>4.7619047619047619</v>
      </c>
      <c r="H22" s="46"/>
      <c r="I22" s="47"/>
    </row>
    <row r="23" spans="1:9" s="24" customFormat="1" ht="21.95" customHeight="1" x14ac:dyDescent="0.45">
      <c r="A23" s="27" t="s">
        <v>4</v>
      </c>
      <c r="B23" s="33">
        <v>1</v>
      </c>
      <c r="C23" s="31">
        <v>21</v>
      </c>
      <c r="D23" s="31">
        <f t="shared" si="0"/>
        <v>18</v>
      </c>
      <c r="E23" s="38">
        <f t="shared" si="1"/>
        <v>85.714285714285708</v>
      </c>
      <c r="F23" s="31">
        <v>3</v>
      </c>
      <c r="G23" s="35">
        <f t="shared" si="2"/>
        <v>14.285714285714286</v>
      </c>
      <c r="H23" s="46"/>
      <c r="I23" s="47"/>
    </row>
    <row r="24" spans="1:9" s="24" customFormat="1" ht="21.95" customHeight="1" x14ac:dyDescent="0.45">
      <c r="A24" s="27" t="s">
        <v>25</v>
      </c>
      <c r="B24" s="33">
        <v>1</v>
      </c>
      <c r="C24" s="31">
        <v>21</v>
      </c>
      <c r="D24" s="31">
        <f t="shared" si="0"/>
        <v>16</v>
      </c>
      <c r="E24" s="38">
        <f t="shared" si="1"/>
        <v>76.19047619047619</v>
      </c>
      <c r="F24" s="31">
        <v>5</v>
      </c>
      <c r="G24" s="35">
        <f t="shared" si="2"/>
        <v>23.80952380952381</v>
      </c>
      <c r="H24" s="46"/>
      <c r="I24" s="47"/>
    </row>
    <row r="25" spans="1:9" s="24" customFormat="1" ht="21.95" customHeight="1" x14ac:dyDescent="0.45">
      <c r="A25" s="27" t="s">
        <v>5</v>
      </c>
      <c r="B25" s="33">
        <v>2</v>
      </c>
      <c r="C25" s="31">
        <v>42</v>
      </c>
      <c r="D25" s="31">
        <f t="shared" si="0"/>
        <v>36</v>
      </c>
      <c r="E25" s="38">
        <f t="shared" si="1"/>
        <v>85.714285714285708</v>
      </c>
      <c r="F25" s="31">
        <f>3+3</f>
        <v>6</v>
      </c>
      <c r="G25" s="35">
        <f t="shared" si="2"/>
        <v>14.285714285714286</v>
      </c>
      <c r="H25" s="46"/>
      <c r="I25" s="47"/>
    </row>
    <row r="26" spans="1:9" s="24" customFormat="1" ht="21.95" customHeight="1" thickBot="1" x14ac:dyDescent="0.5">
      <c r="A26" s="28" t="s">
        <v>6</v>
      </c>
      <c r="B26" s="34">
        <v>1</v>
      </c>
      <c r="C26" s="31">
        <v>21</v>
      </c>
      <c r="D26" s="31">
        <f t="shared" si="0"/>
        <v>5</v>
      </c>
      <c r="E26" s="39">
        <f t="shared" si="1"/>
        <v>23.80952380952381</v>
      </c>
      <c r="F26" s="31">
        <v>16</v>
      </c>
      <c r="G26" s="36">
        <f t="shared" si="2"/>
        <v>76.19047619047619</v>
      </c>
      <c r="H26" s="46"/>
      <c r="I26" s="47"/>
    </row>
    <row r="27" spans="1:9" s="24" customFormat="1" x14ac:dyDescent="0.45">
      <c r="A27" s="7" t="s">
        <v>27</v>
      </c>
      <c r="B27" s="8"/>
      <c r="C27" s="8"/>
      <c r="D27" s="8"/>
      <c r="E27" s="8"/>
      <c r="F27" s="8"/>
      <c r="G27" s="9"/>
    </row>
    <row r="28" spans="1:9" s="24" customFormat="1" ht="24" customHeight="1" thickBot="1" x14ac:dyDescent="0.5">
      <c r="A28" s="10"/>
      <c r="B28" s="11"/>
      <c r="C28" s="11"/>
      <c r="D28" s="11"/>
      <c r="E28" s="11"/>
      <c r="F28" s="11"/>
      <c r="G28" s="12"/>
    </row>
    <row r="29" spans="1:9" s="24" customFormat="1" ht="21.95" customHeight="1" thickBot="1" x14ac:dyDescent="0.6">
      <c r="A29" s="25" t="s">
        <v>0</v>
      </c>
      <c r="B29" s="29" t="s">
        <v>8</v>
      </c>
      <c r="C29" s="30" t="s">
        <v>9</v>
      </c>
      <c r="D29" s="13" t="s">
        <v>18</v>
      </c>
      <c r="E29" s="14"/>
      <c r="F29" s="13" t="s">
        <v>19</v>
      </c>
      <c r="G29" s="14"/>
      <c r="H29" s="46"/>
      <c r="I29" s="46"/>
    </row>
    <row r="30" spans="1:9" s="24" customFormat="1" ht="21.95" customHeight="1" x14ac:dyDescent="0.45">
      <c r="A30" s="41" t="s">
        <v>1</v>
      </c>
      <c r="B30" s="31">
        <v>1</v>
      </c>
      <c r="C30" s="31">
        <v>20</v>
      </c>
      <c r="D30" s="31">
        <f>C30-F30</f>
        <v>20</v>
      </c>
      <c r="E30" s="38">
        <f>D30*100/C30</f>
        <v>100</v>
      </c>
      <c r="F30" s="31">
        <v>0</v>
      </c>
      <c r="G30" s="35">
        <f>F30*100/C30</f>
        <v>0</v>
      </c>
      <c r="H30" s="46"/>
      <c r="I30" s="47"/>
    </row>
    <row r="31" spans="1:9" s="24" customFormat="1" ht="21.95" customHeight="1" x14ac:dyDescent="0.45">
      <c r="A31" s="26" t="s">
        <v>21</v>
      </c>
      <c r="B31" s="33">
        <v>1</v>
      </c>
      <c r="C31" s="31">
        <v>20</v>
      </c>
      <c r="D31" s="31">
        <f t="shared" ref="D31:D41" si="3">C31-F31</f>
        <v>20</v>
      </c>
      <c r="E31" s="37">
        <f t="shared" ref="E31:E41" si="4">D31*100/C31</f>
        <v>100</v>
      </c>
      <c r="F31" s="31">
        <v>0</v>
      </c>
      <c r="G31" s="40">
        <f t="shared" ref="G31:G41" si="5">F31*100/C31</f>
        <v>0</v>
      </c>
      <c r="H31" s="46"/>
      <c r="I31" s="47"/>
    </row>
    <row r="32" spans="1:9" s="24" customFormat="1" ht="21.95" customHeight="1" x14ac:dyDescent="0.45">
      <c r="A32" s="32" t="s">
        <v>20</v>
      </c>
      <c r="B32" s="31">
        <v>2</v>
      </c>
      <c r="C32" s="31">
        <v>40</v>
      </c>
      <c r="D32" s="31">
        <f t="shared" si="3"/>
        <v>38</v>
      </c>
      <c r="E32" s="38">
        <f t="shared" si="4"/>
        <v>95</v>
      </c>
      <c r="F32" s="31">
        <f>2+0</f>
        <v>2</v>
      </c>
      <c r="G32" s="35">
        <f t="shared" si="5"/>
        <v>5</v>
      </c>
      <c r="H32" s="46"/>
      <c r="I32" s="47"/>
    </row>
    <row r="33" spans="1:9" s="24" customFormat="1" ht="21.95" customHeight="1" x14ac:dyDescent="0.45">
      <c r="A33" s="27" t="s">
        <v>22</v>
      </c>
      <c r="B33" s="33">
        <v>1</v>
      </c>
      <c r="C33" s="31">
        <v>20</v>
      </c>
      <c r="D33" s="31">
        <f t="shared" si="3"/>
        <v>20</v>
      </c>
      <c r="E33" s="38">
        <f t="shared" si="4"/>
        <v>100</v>
      </c>
      <c r="F33" s="31">
        <v>0</v>
      </c>
      <c r="G33" s="35">
        <f t="shared" si="5"/>
        <v>0</v>
      </c>
      <c r="H33" s="46"/>
      <c r="I33" s="47"/>
    </row>
    <row r="34" spans="1:9" s="24" customFormat="1" ht="21.95" customHeight="1" x14ac:dyDescent="0.45">
      <c r="A34" s="27" t="s">
        <v>2</v>
      </c>
      <c r="B34" s="33">
        <v>1</v>
      </c>
      <c r="C34" s="31">
        <v>20</v>
      </c>
      <c r="D34" s="31">
        <f t="shared" si="3"/>
        <v>20</v>
      </c>
      <c r="E34" s="38">
        <f t="shared" si="4"/>
        <v>100</v>
      </c>
      <c r="F34" s="31">
        <v>0</v>
      </c>
      <c r="G34" s="35">
        <f t="shared" si="5"/>
        <v>0</v>
      </c>
      <c r="H34" s="46"/>
      <c r="I34" s="47"/>
    </row>
    <row r="35" spans="1:9" s="24" customFormat="1" ht="21.95" customHeight="1" x14ac:dyDescent="0.45">
      <c r="A35" s="27" t="s">
        <v>23</v>
      </c>
      <c r="B35" s="33">
        <v>1</v>
      </c>
      <c r="C35" s="31">
        <v>20</v>
      </c>
      <c r="D35" s="31">
        <f t="shared" si="3"/>
        <v>19</v>
      </c>
      <c r="E35" s="38">
        <f t="shared" si="4"/>
        <v>95</v>
      </c>
      <c r="F35" s="31">
        <v>1</v>
      </c>
      <c r="G35" s="35">
        <f t="shared" si="5"/>
        <v>5</v>
      </c>
      <c r="H35" s="46"/>
      <c r="I35" s="47"/>
    </row>
    <row r="36" spans="1:9" s="24" customFormat="1" ht="21.95" customHeight="1" x14ac:dyDescent="0.45">
      <c r="A36" s="27" t="s">
        <v>3</v>
      </c>
      <c r="B36" s="33">
        <v>1</v>
      </c>
      <c r="C36" s="31">
        <v>20</v>
      </c>
      <c r="D36" s="31">
        <f t="shared" si="3"/>
        <v>20</v>
      </c>
      <c r="E36" s="38">
        <f t="shared" si="4"/>
        <v>100</v>
      </c>
      <c r="F36" s="31">
        <v>0</v>
      </c>
      <c r="G36" s="35">
        <f t="shared" si="5"/>
        <v>0</v>
      </c>
      <c r="H36" s="46"/>
      <c r="I36" s="47"/>
    </row>
    <row r="37" spans="1:9" s="24" customFormat="1" ht="21.95" customHeight="1" x14ac:dyDescent="0.45">
      <c r="A37" s="27" t="s">
        <v>7</v>
      </c>
      <c r="B37" s="33">
        <v>1</v>
      </c>
      <c r="C37" s="31">
        <v>20</v>
      </c>
      <c r="D37" s="31">
        <f t="shared" si="3"/>
        <v>18</v>
      </c>
      <c r="E37" s="38">
        <f t="shared" si="4"/>
        <v>90</v>
      </c>
      <c r="F37" s="31">
        <v>2</v>
      </c>
      <c r="G37" s="35">
        <f t="shared" si="5"/>
        <v>10</v>
      </c>
      <c r="H37" s="46"/>
      <c r="I37" s="47"/>
    </row>
    <row r="38" spans="1:9" s="24" customFormat="1" ht="21.95" customHeight="1" x14ac:dyDescent="0.45">
      <c r="A38" s="27" t="s">
        <v>4</v>
      </c>
      <c r="B38" s="33">
        <v>1</v>
      </c>
      <c r="C38" s="31">
        <v>20</v>
      </c>
      <c r="D38" s="31">
        <f t="shared" si="3"/>
        <v>20</v>
      </c>
      <c r="E38" s="38">
        <f t="shared" si="4"/>
        <v>100</v>
      </c>
      <c r="F38" s="31">
        <v>0</v>
      </c>
      <c r="G38" s="35">
        <f t="shared" si="5"/>
        <v>0</v>
      </c>
      <c r="H38" s="46"/>
      <c r="I38" s="47"/>
    </row>
    <row r="39" spans="1:9" s="24" customFormat="1" ht="21.95" customHeight="1" x14ac:dyDescent="0.45">
      <c r="A39" s="27" t="s">
        <v>25</v>
      </c>
      <c r="B39" s="33">
        <v>1</v>
      </c>
      <c r="C39" s="31">
        <v>20</v>
      </c>
      <c r="D39" s="31">
        <f t="shared" si="3"/>
        <v>19</v>
      </c>
      <c r="E39" s="38">
        <f t="shared" si="4"/>
        <v>95</v>
      </c>
      <c r="F39" s="31">
        <v>1</v>
      </c>
      <c r="G39" s="35">
        <f t="shared" si="5"/>
        <v>5</v>
      </c>
      <c r="H39" s="46"/>
      <c r="I39" s="47"/>
    </row>
    <row r="40" spans="1:9" s="24" customFormat="1" ht="21.95" customHeight="1" x14ac:dyDescent="0.45">
      <c r="A40" s="27" t="s">
        <v>5</v>
      </c>
      <c r="B40" s="33">
        <v>2</v>
      </c>
      <c r="C40" s="31">
        <v>40</v>
      </c>
      <c r="D40" s="31">
        <f t="shared" si="3"/>
        <v>36.5</v>
      </c>
      <c r="E40" s="38">
        <f t="shared" si="4"/>
        <v>91.25</v>
      </c>
      <c r="F40" s="31">
        <f>1.5+2</f>
        <v>3.5</v>
      </c>
      <c r="G40" s="35">
        <f t="shared" si="5"/>
        <v>8.75</v>
      </c>
      <c r="H40" s="46"/>
      <c r="I40" s="47"/>
    </row>
    <row r="41" spans="1:9" s="24" customFormat="1" ht="21.95" customHeight="1" thickBot="1" x14ac:dyDescent="0.5">
      <c r="A41" s="28" t="s">
        <v>6</v>
      </c>
      <c r="B41" s="34">
        <v>1</v>
      </c>
      <c r="C41" s="31">
        <v>20</v>
      </c>
      <c r="D41" s="31">
        <f t="shared" si="3"/>
        <v>0</v>
      </c>
      <c r="E41" s="39">
        <f t="shared" si="4"/>
        <v>0</v>
      </c>
      <c r="F41" s="31">
        <v>20</v>
      </c>
      <c r="G41" s="36">
        <f t="shared" si="5"/>
        <v>100</v>
      </c>
      <c r="H41" s="46"/>
      <c r="I41" s="47"/>
    </row>
    <row r="42" spans="1:9" s="24" customFormat="1" x14ac:dyDescent="0.45">
      <c r="A42" s="7" t="s">
        <v>28</v>
      </c>
      <c r="B42" s="8"/>
      <c r="C42" s="8"/>
      <c r="D42" s="8"/>
      <c r="E42" s="8"/>
      <c r="F42" s="8"/>
      <c r="G42" s="9"/>
    </row>
    <row r="43" spans="1:9" s="24" customFormat="1" ht="24" customHeight="1" thickBot="1" x14ac:dyDescent="0.5">
      <c r="A43" s="10"/>
      <c r="B43" s="11"/>
      <c r="C43" s="11"/>
      <c r="D43" s="11"/>
      <c r="E43" s="11"/>
      <c r="F43" s="11"/>
      <c r="G43" s="12"/>
    </row>
    <row r="44" spans="1:9" s="24" customFormat="1" ht="21.95" customHeight="1" thickBot="1" x14ac:dyDescent="0.6">
      <c r="A44" s="25" t="s">
        <v>0</v>
      </c>
      <c r="B44" s="29" t="s">
        <v>8</v>
      </c>
      <c r="C44" s="30" t="s">
        <v>9</v>
      </c>
      <c r="D44" s="13" t="s">
        <v>18</v>
      </c>
      <c r="E44" s="14"/>
      <c r="F44" s="13" t="s">
        <v>19</v>
      </c>
      <c r="G44" s="14"/>
      <c r="H44" s="46"/>
      <c r="I44" s="46"/>
    </row>
    <row r="45" spans="1:9" s="24" customFormat="1" ht="21.95" customHeight="1" x14ac:dyDescent="0.45">
      <c r="A45" s="41" t="s">
        <v>1</v>
      </c>
      <c r="B45" s="31">
        <v>1</v>
      </c>
      <c r="C45" s="31">
        <v>22</v>
      </c>
      <c r="D45" s="31">
        <f>C45-F45</f>
        <v>22</v>
      </c>
      <c r="E45" s="38">
        <f>D45*100/C45</f>
        <v>100</v>
      </c>
      <c r="F45" s="31">
        <v>0</v>
      </c>
      <c r="G45" s="35">
        <f>F45*100/C45</f>
        <v>0</v>
      </c>
      <c r="H45" s="46"/>
      <c r="I45" s="47"/>
    </row>
    <row r="46" spans="1:9" s="24" customFormat="1" ht="21.95" customHeight="1" x14ac:dyDescent="0.45">
      <c r="A46" s="26" t="s">
        <v>21</v>
      </c>
      <c r="B46" s="33">
        <v>1</v>
      </c>
      <c r="C46" s="31">
        <v>22</v>
      </c>
      <c r="D46" s="31">
        <f t="shared" ref="D46:D56" si="6">C46-F46</f>
        <v>17</v>
      </c>
      <c r="E46" s="37">
        <f t="shared" ref="E46:E56" si="7">D46*100/C46</f>
        <v>77.272727272727266</v>
      </c>
      <c r="F46" s="31">
        <v>5</v>
      </c>
      <c r="G46" s="40">
        <f t="shared" ref="G46:G56" si="8">F46*100/C46</f>
        <v>22.727272727272727</v>
      </c>
      <c r="H46" s="46"/>
      <c r="I46" s="47"/>
    </row>
    <row r="47" spans="1:9" s="24" customFormat="1" ht="21.95" customHeight="1" x14ac:dyDescent="0.45">
      <c r="A47" s="32" t="s">
        <v>20</v>
      </c>
      <c r="B47" s="31">
        <v>2</v>
      </c>
      <c r="C47" s="31">
        <v>44</v>
      </c>
      <c r="D47" s="31">
        <f t="shared" si="6"/>
        <v>32</v>
      </c>
      <c r="E47" s="38">
        <f t="shared" si="7"/>
        <v>72.727272727272734</v>
      </c>
      <c r="F47" s="31">
        <f>10+2</f>
        <v>12</v>
      </c>
      <c r="G47" s="35">
        <f t="shared" si="8"/>
        <v>27.272727272727273</v>
      </c>
      <c r="H47" s="46"/>
      <c r="I47" s="47"/>
    </row>
    <row r="48" spans="1:9" s="24" customFormat="1" ht="21.95" customHeight="1" x14ac:dyDescent="0.45">
      <c r="A48" s="27" t="s">
        <v>22</v>
      </c>
      <c r="B48" s="33">
        <v>1</v>
      </c>
      <c r="C48" s="31">
        <v>22</v>
      </c>
      <c r="D48" s="31">
        <f t="shared" si="6"/>
        <v>18</v>
      </c>
      <c r="E48" s="38">
        <f t="shared" si="7"/>
        <v>81.818181818181813</v>
      </c>
      <c r="F48" s="31">
        <v>4</v>
      </c>
      <c r="G48" s="35">
        <f t="shared" si="8"/>
        <v>18.181818181818183</v>
      </c>
      <c r="H48" s="46"/>
      <c r="I48" s="47"/>
    </row>
    <row r="49" spans="1:9" s="24" customFormat="1" ht="21.95" customHeight="1" x14ac:dyDescent="0.45">
      <c r="A49" s="27" t="s">
        <v>2</v>
      </c>
      <c r="B49" s="33">
        <v>1</v>
      </c>
      <c r="C49" s="31">
        <v>22</v>
      </c>
      <c r="D49" s="31">
        <f t="shared" si="6"/>
        <v>18</v>
      </c>
      <c r="E49" s="38">
        <f t="shared" si="7"/>
        <v>81.818181818181813</v>
      </c>
      <c r="F49" s="31">
        <v>4</v>
      </c>
      <c r="G49" s="35">
        <f t="shared" si="8"/>
        <v>18.181818181818183</v>
      </c>
      <c r="H49" s="46"/>
      <c r="I49" s="47"/>
    </row>
    <row r="50" spans="1:9" s="24" customFormat="1" ht="21.95" customHeight="1" x14ac:dyDescent="0.45">
      <c r="A50" s="27" t="s">
        <v>23</v>
      </c>
      <c r="B50" s="33">
        <v>1</v>
      </c>
      <c r="C50" s="31">
        <v>22</v>
      </c>
      <c r="D50" s="31">
        <f t="shared" si="6"/>
        <v>19</v>
      </c>
      <c r="E50" s="38">
        <f t="shared" si="7"/>
        <v>86.36363636363636</v>
      </c>
      <c r="F50" s="31">
        <v>3</v>
      </c>
      <c r="G50" s="35">
        <f t="shared" si="8"/>
        <v>13.636363636363637</v>
      </c>
      <c r="H50" s="46"/>
      <c r="I50" s="47"/>
    </row>
    <row r="51" spans="1:9" s="24" customFormat="1" ht="21.95" customHeight="1" x14ac:dyDescent="0.45">
      <c r="A51" s="27" t="s">
        <v>3</v>
      </c>
      <c r="B51" s="33">
        <v>1</v>
      </c>
      <c r="C51" s="31">
        <v>22</v>
      </c>
      <c r="D51" s="31">
        <f t="shared" si="6"/>
        <v>18</v>
      </c>
      <c r="E51" s="38">
        <f t="shared" si="7"/>
        <v>81.818181818181813</v>
      </c>
      <c r="F51" s="31">
        <v>4</v>
      </c>
      <c r="G51" s="35">
        <f t="shared" si="8"/>
        <v>18.181818181818183</v>
      </c>
      <c r="H51" s="46"/>
      <c r="I51" s="47"/>
    </row>
    <row r="52" spans="1:9" s="24" customFormat="1" ht="21.95" customHeight="1" x14ac:dyDescent="0.45">
      <c r="A52" s="27" t="s">
        <v>7</v>
      </c>
      <c r="B52" s="33">
        <v>1</v>
      </c>
      <c r="C52" s="31">
        <v>22</v>
      </c>
      <c r="D52" s="31">
        <f t="shared" si="6"/>
        <v>16</v>
      </c>
      <c r="E52" s="38">
        <f t="shared" si="7"/>
        <v>72.727272727272734</v>
      </c>
      <c r="F52" s="31">
        <v>6</v>
      </c>
      <c r="G52" s="35">
        <f t="shared" si="8"/>
        <v>27.272727272727273</v>
      </c>
      <c r="H52" s="46"/>
      <c r="I52" s="47"/>
    </row>
    <row r="53" spans="1:9" s="24" customFormat="1" ht="21.95" customHeight="1" x14ac:dyDescent="0.45">
      <c r="A53" s="27" t="s">
        <v>4</v>
      </c>
      <c r="B53" s="33">
        <v>1</v>
      </c>
      <c r="C53" s="31">
        <v>22</v>
      </c>
      <c r="D53" s="31">
        <f t="shared" si="6"/>
        <v>20</v>
      </c>
      <c r="E53" s="38">
        <f t="shared" si="7"/>
        <v>90.909090909090907</v>
      </c>
      <c r="F53" s="31">
        <v>2</v>
      </c>
      <c r="G53" s="35">
        <f t="shared" si="8"/>
        <v>9.0909090909090917</v>
      </c>
      <c r="H53" s="46"/>
      <c r="I53" s="47"/>
    </row>
    <row r="54" spans="1:9" s="24" customFormat="1" ht="21.95" customHeight="1" x14ac:dyDescent="0.45">
      <c r="A54" s="27" t="s">
        <v>25</v>
      </c>
      <c r="B54" s="33">
        <v>1</v>
      </c>
      <c r="C54" s="31">
        <v>22</v>
      </c>
      <c r="D54" s="31">
        <f t="shared" si="6"/>
        <v>17</v>
      </c>
      <c r="E54" s="38">
        <f t="shared" si="7"/>
        <v>77.272727272727266</v>
      </c>
      <c r="F54" s="31">
        <v>5</v>
      </c>
      <c r="G54" s="35">
        <f t="shared" si="8"/>
        <v>22.727272727272727</v>
      </c>
      <c r="H54" s="46"/>
      <c r="I54" s="47"/>
    </row>
    <row r="55" spans="1:9" s="24" customFormat="1" ht="21.95" customHeight="1" x14ac:dyDescent="0.45">
      <c r="A55" s="27" t="s">
        <v>5</v>
      </c>
      <c r="B55" s="33">
        <v>2</v>
      </c>
      <c r="C55" s="31">
        <v>44</v>
      </c>
      <c r="D55" s="31">
        <f t="shared" si="6"/>
        <v>36</v>
      </c>
      <c r="E55" s="38">
        <f t="shared" si="7"/>
        <v>81.818181818181813</v>
      </c>
      <c r="F55" s="31">
        <f>2+6</f>
        <v>8</v>
      </c>
      <c r="G55" s="35">
        <f t="shared" si="8"/>
        <v>18.181818181818183</v>
      </c>
      <c r="H55" s="46"/>
      <c r="I55" s="47"/>
    </row>
    <row r="56" spans="1:9" s="24" customFormat="1" ht="21.95" customHeight="1" thickBot="1" x14ac:dyDescent="0.5">
      <c r="A56" s="28" t="s">
        <v>6</v>
      </c>
      <c r="B56" s="34">
        <v>1</v>
      </c>
      <c r="C56" s="31">
        <v>22</v>
      </c>
      <c r="D56" s="31">
        <f t="shared" si="6"/>
        <v>19</v>
      </c>
      <c r="E56" s="39">
        <f t="shared" si="7"/>
        <v>86.36363636363636</v>
      </c>
      <c r="F56" s="31">
        <v>3</v>
      </c>
      <c r="G56" s="36">
        <f t="shared" si="8"/>
        <v>13.636363636363637</v>
      </c>
      <c r="H56" s="46"/>
      <c r="I56" s="47"/>
    </row>
    <row r="57" spans="1:9" s="24" customFormat="1" x14ac:dyDescent="0.45">
      <c r="A57" s="7" t="s">
        <v>29</v>
      </c>
      <c r="B57" s="8"/>
      <c r="C57" s="8"/>
      <c r="D57" s="8"/>
      <c r="E57" s="8"/>
      <c r="F57" s="8"/>
      <c r="G57" s="9"/>
    </row>
    <row r="58" spans="1:9" s="24" customFormat="1" ht="24" customHeight="1" thickBot="1" x14ac:dyDescent="0.5">
      <c r="A58" s="10"/>
      <c r="B58" s="11"/>
      <c r="C58" s="11"/>
      <c r="D58" s="11"/>
      <c r="E58" s="11"/>
      <c r="F58" s="11"/>
      <c r="G58" s="12"/>
    </row>
    <row r="59" spans="1:9" s="24" customFormat="1" ht="21.95" customHeight="1" thickBot="1" x14ac:dyDescent="0.6">
      <c r="A59" s="25" t="s">
        <v>0</v>
      </c>
      <c r="B59" s="29" t="s">
        <v>8</v>
      </c>
      <c r="C59" s="30" t="s">
        <v>9</v>
      </c>
      <c r="D59" s="13" t="s">
        <v>18</v>
      </c>
      <c r="E59" s="14"/>
      <c r="F59" s="13" t="s">
        <v>19</v>
      </c>
      <c r="G59" s="14"/>
      <c r="H59" s="46"/>
      <c r="I59" s="46"/>
    </row>
    <row r="60" spans="1:9" s="24" customFormat="1" ht="21.95" customHeight="1" x14ac:dyDescent="0.45">
      <c r="A60" s="41" t="s">
        <v>1</v>
      </c>
      <c r="B60" s="31">
        <v>1</v>
      </c>
      <c r="C60" s="31">
        <v>21</v>
      </c>
      <c r="D60" s="31">
        <f>C60-F60</f>
        <v>21</v>
      </c>
      <c r="E60" s="38">
        <f>D60*100/C60</f>
        <v>100</v>
      </c>
      <c r="F60" s="31">
        <v>0</v>
      </c>
      <c r="G60" s="35">
        <f>F60*100/C60</f>
        <v>0</v>
      </c>
      <c r="H60" s="46"/>
      <c r="I60" s="47"/>
    </row>
    <row r="61" spans="1:9" s="24" customFormat="1" ht="21.95" customHeight="1" x14ac:dyDescent="0.45">
      <c r="A61" s="26" t="s">
        <v>21</v>
      </c>
      <c r="B61" s="33">
        <v>1</v>
      </c>
      <c r="C61" s="31">
        <v>21</v>
      </c>
      <c r="D61" s="31">
        <f t="shared" ref="D61:D71" si="9">C61-F61</f>
        <v>19</v>
      </c>
      <c r="E61" s="37">
        <f t="shared" ref="E61:E71" si="10">D61*100/C61</f>
        <v>90.476190476190482</v>
      </c>
      <c r="F61" s="31">
        <v>2</v>
      </c>
      <c r="G61" s="40">
        <f t="shared" ref="G61:G71" si="11">F61*100/C61</f>
        <v>9.5238095238095237</v>
      </c>
      <c r="H61" s="46"/>
      <c r="I61" s="47"/>
    </row>
    <row r="62" spans="1:9" s="24" customFormat="1" ht="21.95" customHeight="1" x14ac:dyDescent="0.45">
      <c r="A62" s="32" t="s">
        <v>20</v>
      </c>
      <c r="B62" s="31">
        <v>2</v>
      </c>
      <c r="C62" s="31">
        <v>42</v>
      </c>
      <c r="D62" s="31">
        <f t="shared" si="9"/>
        <v>42</v>
      </c>
      <c r="E62" s="38">
        <f t="shared" si="10"/>
        <v>100</v>
      </c>
      <c r="F62" s="31">
        <f>0+0</f>
        <v>0</v>
      </c>
      <c r="G62" s="35">
        <f t="shared" si="11"/>
        <v>0</v>
      </c>
      <c r="H62" s="46"/>
      <c r="I62" s="47"/>
    </row>
    <row r="63" spans="1:9" s="24" customFormat="1" ht="21.95" customHeight="1" x14ac:dyDescent="0.45">
      <c r="A63" s="27" t="s">
        <v>22</v>
      </c>
      <c r="B63" s="33">
        <v>1</v>
      </c>
      <c r="C63" s="31">
        <v>21</v>
      </c>
      <c r="D63" s="31">
        <f t="shared" si="9"/>
        <v>18</v>
      </c>
      <c r="E63" s="38">
        <f t="shared" si="10"/>
        <v>85.714285714285708</v>
      </c>
      <c r="F63" s="31">
        <v>3</v>
      </c>
      <c r="G63" s="35">
        <f t="shared" si="11"/>
        <v>14.285714285714286</v>
      </c>
      <c r="H63" s="46"/>
      <c r="I63" s="47"/>
    </row>
    <row r="64" spans="1:9" s="24" customFormat="1" ht="21.95" customHeight="1" x14ac:dyDescent="0.45">
      <c r="A64" s="27" t="s">
        <v>2</v>
      </c>
      <c r="B64" s="33">
        <v>1</v>
      </c>
      <c r="C64" s="31">
        <v>21</v>
      </c>
      <c r="D64" s="31">
        <f t="shared" si="9"/>
        <v>19</v>
      </c>
      <c r="E64" s="38">
        <f t="shared" si="10"/>
        <v>90.476190476190482</v>
      </c>
      <c r="F64" s="31">
        <v>2</v>
      </c>
      <c r="G64" s="35">
        <f t="shared" si="11"/>
        <v>9.5238095238095237</v>
      </c>
      <c r="H64" s="46"/>
      <c r="I64" s="47"/>
    </row>
    <row r="65" spans="1:9" s="24" customFormat="1" ht="21.95" customHeight="1" x14ac:dyDescent="0.45">
      <c r="A65" s="27" t="s">
        <v>23</v>
      </c>
      <c r="B65" s="33">
        <v>1</v>
      </c>
      <c r="C65" s="31">
        <v>21</v>
      </c>
      <c r="D65" s="31">
        <f t="shared" si="9"/>
        <v>19</v>
      </c>
      <c r="E65" s="38">
        <f t="shared" si="10"/>
        <v>90.476190476190482</v>
      </c>
      <c r="F65" s="31">
        <v>2</v>
      </c>
      <c r="G65" s="35">
        <f t="shared" si="11"/>
        <v>9.5238095238095237</v>
      </c>
      <c r="H65" s="46"/>
      <c r="I65" s="47"/>
    </row>
    <row r="66" spans="1:9" s="24" customFormat="1" ht="21.95" customHeight="1" x14ac:dyDescent="0.45">
      <c r="A66" s="27" t="s">
        <v>3</v>
      </c>
      <c r="B66" s="33">
        <v>1</v>
      </c>
      <c r="C66" s="31">
        <v>21</v>
      </c>
      <c r="D66" s="31">
        <f t="shared" si="9"/>
        <v>19</v>
      </c>
      <c r="E66" s="38">
        <f t="shared" si="10"/>
        <v>90.476190476190482</v>
      </c>
      <c r="F66" s="31">
        <v>2</v>
      </c>
      <c r="G66" s="35">
        <f t="shared" si="11"/>
        <v>9.5238095238095237</v>
      </c>
      <c r="H66" s="46"/>
      <c r="I66" s="47"/>
    </row>
    <row r="67" spans="1:9" s="24" customFormat="1" ht="21.95" customHeight="1" x14ac:dyDescent="0.45">
      <c r="A67" s="27" t="s">
        <v>7</v>
      </c>
      <c r="B67" s="33">
        <v>1</v>
      </c>
      <c r="C67" s="31">
        <v>21</v>
      </c>
      <c r="D67" s="31">
        <f t="shared" si="9"/>
        <v>21</v>
      </c>
      <c r="E67" s="38">
        <f t="shared" si="10"/>
        <v>100</v>
      </c>
      <c r="F67" s="31">
        <v>0</v>
      </c>
      <c r="G67" s="35">
        <f t="shared" si="11"/>
        <v>0</v>
      </c>
      <c r="H67" s="46"/>
      <c r="I67" s="47"/>
    </row>
    <row r="68" spans="1:9" s="24" customFormat="1" ht="21.95" customHeight="1" x14ac:dyDescent="0.45">
      <c r="A68" s="27" t="s">
        <v>4</v>
      </c>
      <c r="B68" s="33">
        <v>1</v>
      </c>
      <c r="C68" s="31">
        <v>21</v>
      </c>
      <c r="D68" s="31">
        <f t="shared" si="9"/>
        <v>20</v>
      </c>
      <c r="E68" s="38">
        <f t="shared" si="10"/>
        <v>95.238095238095241</v>
      </c>
      <c r="F68" s="31">
        <v>1</v>
      </c>
      <c r="G68" s="35">
        <f t="shared" si="11"/>
        <v>4.7619047619047619</v>
      </c>
      <c r="H68" s="46"/>
      <c r="I68" s="47"/>
    </row>
    <row r="69" spans="1:9" s="24" customFormat="1" ht="21.95" customHeight="1" x14ac:dyDescent="0.45">
      <c r="A69" s="27" t="s">
        <v>25</v>
      </c>
      <c r="B69" s="33">
        <v>1</v>
      </c>
      <c r="C69" s="31">
        <v>21</v>
      </c>
      <c r="D69" s="31">
        <f t="shared" si="9"/>
        <v>21</v>
      </c>
      <c r="E69" s="38">
        <f t="shared" si="10"/>
        <v>100</v>
      </c>
      <c r="F69" s="31">
        <v>0</v>
      </c>
      <c r="G69" s="35">
        <f t="shared" si="11"/>
        <v>0</v>
      </c>
      <c r="H69" s="46"/>
      <c r="I69" s="47"/>
    </row>
    <row r="70" spans="1:9" s="24" customFormat="1" ht="21.95" customHeight="1" x14ac:dyDescent="0.45">
      <c r="A70" s="27" t="s">
        <v>5</v>
      </c>
      <c r="B70" s="33">
        <v>2</v>
      </c>
      <c r="C70" s="31">
        <v>42</v>
      </c>
      <c r="D70" s="31">
        <f t="shared" si="9"/>
        <v>39</v>
      </c>
      <c r="E70" s="38">
        <f t="shared" si="10"/>
        <v>92.857142857142861</v>
      </c>
      <c r="F70" s="31">
        <f>1+2</f>
        <v>3</v>
      </c>
      <c r="G70" s="35">
        <f t="shared" si="11"/>
        <v>7.1428571428571432</v>
      </c>
      <c r="H70" s="46"/>
      <c r="I70" s="47"/>
    </row>
    <row r="71" spans="1:9" s="24" customFormat="1" ht="21.95" customHeight="1" thickBot="1" x14ac:dyDescent="0.5">
      <c r="A71" s="28" t="s">
        <v>6</v>
      </c>
      <c r="B71" s="34">
        <v>1</v>
      </c>
      <c r="C71" s="31">
        <v>21</v>
      </c>
      <c r="D71" s="31">
        <f t="shared" si="9"/>
        <v>21</v>
      </c>
      <c r="E71" s="39">
        <f t="shared" si="10"/>
        <v>100</v>
      </c>
      <c r="F71" s="31">
        <v>0</v>
      </c>
      <c r="G71" s="36">
        <f t="shared" si="11"/>
        <v>0</v>
      </c>
      <c r="H71" s="46"/>
      <c r="I71" s="47"/>
    </row>
    <row r="72" spans="1:9" s="24" customFormat="1" x14ac:dyDescent="0.45">
      <c r="A72" s="7" t="s">
        <v>30</v>
      </c>
      <c r="B72" s="8"/>
      <c r="C72" s="8"/>
      <c r="D72" s="8"/>
      <c r="E72" s="8"/>
      <c r="F72" s="8"/>
      <c r="G72" s="9"/>
    </row>
    <row r="73" spans="1:9" s="24" customFormat="1" ht="24" customHeight="1" thickBot="1" x14ac:dyDescent="0.5">
      <c r="A73" s="10"/>
      <c r="B73" s="11"/>
      <c r="C73" s="11"/>
      <c r="D73" s="11"/>
      <c r="E73" s="11"/>
      <c r="F73" s="11"/>
      <c r="G73" s="12"/>
    </row>
    <row r="74" spans="1:9" s="24" customFormat="1" ht="21.95" customHeight="1" thickBot="1" x14ac:dyDescent="0.6">
      <c r="A74" s="25" t="s">
        <v>0</v>
      </c>
      <c r="B74" s="29" t="s">
        <v>8</v>
      </c>
      <c r="C74" s="30" t="s">
        <v>9</v>
      </c>
      <c r="D74" s="13" t="s">
        <v>18</v>
      </c>
      <c r="E74" s="14"/>
      <c r="F74" s="13" t="s">
        <v>19</v>
      </c>
      <c r="G74" s="14"/>
      <c r="H74" s="46"/>
      <c r="I74" s="46"/>
    </row>
    <row r="75" spans="1:9" s="24" customFormat="1" ht="21.95" customHeight="1" x14ac:dyDescent="0.45">
      <c r="A75" s="41" t="s">
        <v>1</v>
      </c>
      <c r="B75" s="31">
        <v>1</v>
      </c>
      <c r="C75" s="31">
        <v>20</v>
      </c>
      <c r="D75" s="31">
        <f>C75-F75</f>
        <v>20</v>
      </c>
      <c r="E75" s="38">
        <f>D75*100/C75</f>
        <v>100</v>
      </c>
      <c r="F75" s="31">
        <v>0</v>
      </c>
      <c r="G75" s="35">
        <f>F75*100/C75</f>
        <v>0</v>
      </c>
      <c r="H75" s="46"/>
      <c r="I75" s="47"/>
    </row>
    <row r="76" spans="1:9" s="24" customFormat="1" ht="21.95" customHeight="1" x14ac:dyDescent="0.45">
      <c r="A76" s="26" t="s">
        <v>21</v>
      </c>
      <c r="B76" s="33">
        <v>1</v>
      </c>
      <c r="C76" s="31">
        <v>20</v>
      </c>
      <c r="D76" s="31">
        <f t="shared" ref="D76:D86" si="12">C76-F76</f>
        <v>18</v>
      </c>
      <c r="E76" s="37">
        <f t="shared" ref="E76:E86" si="13">D76*100/C76</f>
        <v>90</v>
      </c>
      <c r="F76" s="31">
        <v>2</v>
      </c>
      <c r="G76" s="40">
        <f t="shared" ref="G76:G86" si="14">F76*100/C76</f>
        <v>10</v>
      </c>
      <c r="H76" s="46"/>
      <c r="I76" s="47"/>
    </row>
    <row r="77" spans="1:9" s="24" customFormat="1" ht="21.95" customHeight="1" x14ac:dyDescent="0.45">
      <c r="A77" s="32" t="s">
        <v>20</v>
      </c>
      <c r="B77" s="31">
        <v>2</v>
      </c>
      <c r="C77" s="31">
        <v>40</v>
      </c>
      <c r="D77" s="31">
        <f t="shared" si="12"/>
        <v>40</v>
      </c>
      <c r="E77" s="38">
        <f t="shared" si="13"/>
        <v>100</v>
      </c>
      <c r="F77" s="31">
        <f>0+0</f>
        <v>0</v>
      </c>
      <c r="G77" s="35">
        <f t="shared" si="14"/>
        <v>0</v>
      </c>
      <c r="H77" s="46"/>
      <c r="I77" s="47"/>
    </row>
    <row r="78" spans="1:9" s="24" customFormat="1" ht="21.95" customHeight="1" x14ac:dyDescent="0.45">
      <c r="A78" s="27" t="s">
        <v>22</v>
      </c>
      <c r="B78" s="33">
        <v>1</v>
      </c>
      <c r="C78" s="31">
        <v>20</v>
      </c>
      <c r="D78" s="31">
        <f t="shared" si="12"/>
        <v>18</v>
      </c>
      <c r="E78" s="38">
        <f t="shared" si="13"/>
        <v>90</v>
      </c>
      <c r="F78" s="31">
        <v>2</v>
      </c>
      <c r="G78" s="35">
        <f t="shared" si="14"/>
        <v>10</v>
      </c>
      <c r="H78" s="46"/>
      <c r="I78" s="47"/>
    </row>
    <row r="79" spans="1:9" s="24" customFormat="1" ht="21.95" customHeight="1" x14ac:dyDescent="0.45">
      <c r="A79" s="27" t="s">
        <v>2</v>
      </c>
      <c r="B79" s="33">
        <v>1</v>
      </c>
      <c r="C79" s="31">
        <v>20</v>
      </c>
      <c r="D79" s="31">
        <f t="shared" si="12"/>
        <v>17</v>
      </c>
      <c r="E79" s="38">
        <f t="shared" si="13"/>
        <v>85</v>
      </c>
      <c r="F79" s="31">
        <v>3</v>
      </c>
      <c r="G79" s="35">
        <f t="shared" si="14"/>
        <v>15</v>
      </c>
      <c r="H79" s="46"/>
      <c r="I79" s="47"/>
    </row>
    <row r="80" spans="1:9" s="24" customFormat="1" ht="21.95" customHeight="1" x14ac:dyDescent="0.45">
      <c r="A80" s="27" t="s">
        <v>23</v>
      </c>
      <c r="B80" s="33">
        <v>1</v>
      </c>
      <c r="C80" s="31">
        <v>20</v>
      </c>
      <c r="D80" s="31">
        <f t="shared" si="12"/>
        <v>17</v>
      </c>
      <c r="E80" s="38">
        <f t="shared" si="13"/>
        <v>85</v>
      </c>
      <c r="F80" s="31">
        <v>3</v>
      </c>
      <c r="G80" s="35">
        <f t="shared" si="14"/>
        <v>15</v>
      </c>
      <c r="H80" s="46"/>
      <c r="I80" s="47"/>
    </row>
    <row r="81" spans="1:9" s="24" customFormat="1" ht="21.95" customHeight="1" x14ac:dyDescent="0.45">
      <c r="A81" s="27" t="s">
        <v>3</v>
      </c>
      <c r="B81" s="33">
        <v>1</v>
      </c>
      <c r="C81" s="31">
        <v>20</v>
      </c>
      <c r="D81" s="31">
        <f t="shared" si="12"/>
        <v>18</v>
      </c>
      <c r="E81" s="38">
        <f t="shared" si="13"/>
        <v>90</v>
      </c>
      <c r="F81" s="31">
        <v>2</v>
      </c>
      <c r="G81" s="35">
        <f t="shared" si="14"/>
        <v>10</v>
      </c>
      <c r="H81" s="46"/>
      <c r="I81" s="47"/>
    </row>
    <row r="82" spans="1:9" s="24" customFormat="1" ht="21.95" customHeight="1" x14ac:dyDescent="0.45">
      <c r="A82" s="27" t="s">
        <v>7</v>
      </c>
      <c r="B82" s="33">
        <v>1</v>
      </c>
      <c r="C82" s="31">
        <v>20</v>
      </c>
      <c r="D82" s="31">
        <f t="shared" si="12"/>
        <v>20</v>
      </c>
      <c r="E82" s="38">
        <f t="shared" si="13"/>
        <v>100</v>
      </c>
      <c r="F82" s="31">
        <v>0</v>
      </c>
      <c r="G82" s="35">
        <f t="shared" si="14"/>
        <v>0</v>
      </c>
      <c r="H82" s="46"/>
      <c r="I82" s="47"/>
    </row>
    <row r="83" spans="1:9" s="24" customFormat="1" ht="21.95" customHeight="1" x14ac:dyDescent="0.45">
      <c r="A83" s="27" t="s">
        <v>4</v>
      </c>
      <c r="B83" s="33">
        <v>1</v>
      </c>
      <c r="C83" s="31">
        <v>20</v>
      </c>
      <c r="D83" s="31">
        <f t="shared" si="12"/>
        <v>20</v>
      </c>
      <c r="E83" s="38">
        <f t="shared" si="13"/>
        <v>100</v>
      </c>
      <c r="F83" s="31">
        <v>0</v>
      </c>
      <c r="G83" s="35">
        <f t="shared" si="14"/>
        <v>0</v>
      </c>
      <c r="H83" s="46"/>
      <c r="I83" s="47"/>
    </row>
    <row r="84" spans="1:9" s="24" customFormat="1" ht="21.95" customHeight="1" x14ac:dyDescent="0.45">
      <c r="A84" s="27" t="s">
        <v>25</v>
      </c>
      <c r="B84" s="33">
        <v>1</v>
      </c>
      <c r="C84" s="31">
        <v>20</v>
      </c>
      <c r="D84" s="31">
        <f t="shared" si="12"/>
        <v>19</v>
      </c>
      <c r="E84" s="38">
        <f t="shared" si="13"/>
        <v>95</v>
      </c>
      <c r="F84" s="31">
        <v>1</v>
      </c>
      <c r="G84" s="35">
        <f t="shared" si="14"/>
        <v>5</v>
      </c>
      <c r="H84" s="46"/>
      <c r="I84" s="47"/>
    </row>
    <row r="85" spans="1:9" s="24" customFormat="1" ht="21.95" customHeight="1" x14ac:dyDescent="0.45">
      <c r="A85" s="27" t="s">
        <v>5</v>
      </c>
      <c r="B85" s="33">
        <v>2</v>
      </c>
      <c r="C85" s="31">
        <v>40</v>
      </c>
      <c r="D85" s="31">
        <f t="shared" si="12"/>
        <v>39</v>
      </c>
      <c r="E85" s="38">
        <f t="shared" si="13"/>
        <v>97.5</v>
      </c>
      <c r="F85" s="31">
        <f>1+0</f>
        <v>1</v>
      </c>
      <c r="G85" s="35">
        <f t="shared" si="14"/>
        <v>2.5</v>
      </c>
      <c r="H85" s="46"/>
      <c r="I85" s="47"/>
    </row>
    <row r="86" spans="1:9" s="24" customFormat="1" ht="21.95" customHeight="1" thickBot="1" x14ac:dyDescent="0.5">
      <c r="A86" s="28" t="s">
        <v>6</v>
      </c>
      <c r="B86" s="34">
        <v>1</v>
      </c>
      <c r="C86" s="31">
        <v>20</v>
      </c>
      <c r="D86" s="31">
        <f t="shared" si="12"/>
        <v>20</v>
      </c>
      <c r="E86" s="39">
        <f t="shared" si="13"/>
        <v>100</v>
      </c>
      <c r="F86" s="31">
        <v>0</v>
      </c>
      <c r="G86" s="36">
        <f t="shared" si="14"/>
        <v>0</v>
      </c>
      <c r="H86" s="46"/>
      <c r="I86" s="47"/>
    </row>
    <row r="87" spans="1:9" s="24" customFormat="1" x14ac:dyDescent="0.45">
      <c r="A87" s="7" t="s">
        <v>31</v>
      </c>
      <c r="B87" s="8"/>
      <c r="C87" s="8"/>
      <c r="D87" s="8"/>
      <c r="E87" s="8"/>
      <c r="F87" s="8"/>
      <c r="G87" s="9"/>
    </row>
    <row r="88" spans="1:9" s="24" customFormat="1" ht="24" customHeight="1" thickBot="1" x14ac:dyDescent="0.5">
      <c r="A88" s="10"/>
      <c r="B88" s="11"/>
      <c r="C88" s="11"/>
      <c r="D88" s="11"/>
      <c r="E88" s="11"/>
      <c r="F88" s="11"/>
      <c r="G88" s="12"/>
    </row>
    <row r="89" spans="1:9" s="24" customFormat="1" ht="21.95" customHeight="1" thickBot="1" x14ac:dyDescent="0.6">
      <c r="A89" s="25" t="s">
        <v>0</v>
      </c>
      <c r="B89" s="29" t="s">
        <v>8</v>
      </c>
      <c r="C89" s="30" t="s">
        <v>9</v>
      </c>
      <c r="D89" s="13" t="s">
        <v>18</v>
      </c>
      <c r="E89" s="14"/>
      <c r="F89" s="13" t="s">
        <v>19</v>
      </c>
      <c r="G89" s="14"/>
      <c r="H89" s="46"/>
      <c r="I89" s="46"/>
    </row>
    <row r="90" spans="1:9" s="24" customFormat="1" ht="21.95" customHeight="1" x14ac:dyDescent="0.45">
      <c r="A90" s="41" t="s">
        <v>1</v>
      </c>
      <c r="B90" s="31">
        <v>1</v>
      </c>
      <c r="C90" s="31">
        <v>20</v>
      </c>
      <c r="D90" s="31">
        <f>C90-F90</f>
        <v>20</v>
      </c>
      <c r="E90" s="38">
        <f>D90*100/C90</f>
        <v>100</v>
      </c>
      <c r="F90" s="31">
        <v>0</v>
      </c>
      <c r="G90" s="35">
        <f>F90*100/C90</f>
        <v>0</v>
      </c>
      <c r="H90" s="46"/>
      <c r="I90" s="47"/>
    </row>
    <row r="91" spans="1:9" s="24" customFormat="1" ht="21.95" customHeight="1" x14ac:dyDescent="0.45">
      <c r="A91" s="26" t="s">
        <v>21</v>
      </c>
      <c r="B91" s="33">
        <v>1</v>
      </c>
      <c r="C91" s="31">
        <v>20</v>
      </c>
      <c r="D91" s="31">
        <f t="shared" ref="D91:D103" si="15">C91-F91</f>
        <v>18</v>
      </c>
      <c r="E91" s="37">
        <f t="shared" ref="E91:E103" si="16">D91*100/C91</f>
        <v>90</v>
      </c>
      <c r="F91" s="31">
        <v>2</v>
      </c>
      <c r="G91" s="40">
        <f t="shared" ref="G91:G103" si="17">F91*100/C91</f>
        <v>10</v>
      </c>
      <c r="H91" s="46"/>
      <c r="I91" s="47"/>
    </row>
    <row r="92" spans="1:9" s="24" customFormat="1" ht="21.95" customHeight="1" x14ac:dyDescent="0.45">
      <c r="A92" s="32" t="s">
        <v>20</v>
      </c>
      <c r="B92" s="31">
        <v>2</v>
      </c>
      <c r="C92" s="31">
        <v>40</v>
      </c>
      <c r="D92" s="31">
        <f t="shared" si="15"/>
        <v>39</v>
      </c>
      <c r="E92" s="38">
        <f t="shared" si="16"/>
        <v>97.5</v>
      </c>
      <c r="F92" s="31">
        <f>0+1</f>
        <v>1</v>
      </c>
      <c r="G92" s="35">
        <f t="shared" si="17"/>
        <v>2.5</v>
      </c>
      <c r="H92" s="46"/>
      <c r="I92" s="47"/>
    </row>
    <row r="93" spans="1:9" s="24" customFormat="1" ht="21.95" customHeight="1" x14ac:dyDescent="0.45">
      <c r="A93" s="27" t="s">
        <v>22</v>
      </c>
      <c r="B93" s="33">
        <v>1</v>
      </c>
      <c r="C93" s="31">
        <v>20</v>
      </c>
      <c r="D93" s="31">
        <f t="shared" si="15"/>
        <v>20</v>
      </c>
      <c r="E93" s="38">
        <f t="shared" si="16"/>
        <v>100</v>
      </c>
      <c r="F93" s="31">
        <v>0</v>
      </c>
      <c r="G93" s="35">
        <f t="shared" si="17"/>
        <v>0</v>
      </c>
      <c r="H93" s="46"/>
      <c r="I93" s="47"/>
    </row>
    <row r="94" spans="1:9" s="24" customFormat="1" ht="21.95" customHeight="1" x14ac:dyDescent="0.45">
      <c r="A94" s="27" t="s">
        <v>2</v>
      </c>
      <c r="B94" s="33">
        <v>1</v>
      </c>
      <c r="C94" s="31">
        <v>20</v>
      </c>
      <c r="D94" s="31">
        <f t="shared" si="15"/>
        <v>20</v>
      </c>
      <c r="E94" s="38">
        <f t="shared" si="16"/>
        <v>100</v>
      </c>
      <c r="F94" s="31">
        <v>0</v>
      </c>
      <c r="G94" s="35">
        <f t="shared" si="17"/>
        <v>0</v>
      </c>
      <c r="H94" s="46"/>
      <c r="I94" s="47"/>
    </row>
    <row r="95" spans="1:9" s="24" customFormat="1" ht="21.95" customHeight="1" x14ac:dyDescent="0.45">
      <c r="A95" s="27" t="s">
        <v>23</v>
      </c>
      <c r="B95" s="33">
        <v>1</v>
      </c>
      <c r="C95" s="31">
        <v>20</v>
      </c>
      <c r="D95" s="31">
        <f t="shared" si="15"/>
        <v>18</v>
      </c>
      <c r="E95" s="38">
        <f t="shared" si="16"/>
        <v>90</v>
      </c>
      <c r="F95" s="31">
        <v>2</v>
      </c>
      <c r="G95" s="35">
        <f t="shared" si="17"/>
        <v>10</v>
      </c>
      <c r="H95" s="46"/>
      <c r="I95" s="47"/>
    </row>
    <row r="96" spans="1:9" s="24" customFormat="1" ht="21.95" customHeight="1" x14ac:dyDescent="0.45">
      <c r="A96" s="27" t="s">
        <v>3</v>
      </c>
      <c r="B96" s="33">
        <v>1</v>
      </c>
      <c r="C96" s="31">
        <v>20</v>
      </c>
      <c r="D96" s="31">
        <f t="shared" si="15"/>
        <v>19</v>
      </c>
      <c r="E96" s="38">
        <f t="shared" si="16"/>
        <v>95</v>
      </c>
      <c r="F96" s="31">
        <v>1</v>
      </c>
      <c r="G96" s="35">
        <f t="shared" si="17"/>
        <v>5</v>
      </c>
      <c r="H96" s="46"/>
      <c r="I96" s="47"/>
    </row>
    <row r="97" spans="1:9" s="24" customFormat="1" ht="21.95" customHeight="1" x14ac:dyDescent="0.45">
      <c r="A97" s="27" t="s">
        <v>7</v>
      </c>
      <c r="B97" s="33">
        <v>1</v>
      </c>
      <c r="C97" s="31">
        <v>20</v>
      </c>
      <c r="D97" s="31">
        <f t="shared" si="15"/>
        <v>19</v>
      </c>
      <c r="E97" s="38">
        <f t="shared" si="16"/>
        <v>95</v>
      </c>
      <c r="F97" s="31">
        <v>1</v>
      </c>
      <c r="G97" s="35">
        <f t="shared" si="17"/>
        <v>5</v>
      </c>
      <c r="H97" s="46"/>
      <c r="I97" s="47"/>
    </row>
    <row r="98" spans="1:9" s="24" customFormat="1" ht="21.95" customHeight="1" x14ac:dyDescent="0.45">
      <c r="A98" s="27" t="s">
        <v>4</v>
      </c>
      <c r="B98" s="33">
        <v>1</v>
      </c>
      <c r="C98" s="31">
        <v>20</v>
      </c>
      <c r="D98" s="31">
        <f t="shared" si="15"/>
        <v>19</v>
      </c>
      <c r="E98" s="38">
        <f t="shared" si="16"/>
        <v>95</v>
      </c>
      <c r="F98" s="31">
        <v>1</v>
      </c>
      <c r="G98" s="35">
        <f t="shared" si="17"/>
        <v>5</v>
      </c>
      <c r="H98" s="46"/>
      <c r="I98" s="47"/>
    </row>
    <row r="99" spans="1:9" s="24" customFormat="1" ht="21.95" customHeight="1" x14ac:dyDescent="0.45">
      <c r="A99" s="27" t="s">
        <v>25</v>
      </c>
      <c r="B99" s="33">
        <v>1</v>
      </c>
      <c r="C99" s="31">
        <v>20</v>
      </c>
      <c r="D99" s="31">
        <f t="shared" si="15"/>
        <v>18.5</v>
      </c>
      <c r="E99" s="38">
        <f t="shared" si="16"/>
        <v>92.5</v>
      </c>
      <c r="F99" s="31">
        <v>1.5</v>
      </c>
      <c r="G99" s="35">
        <f t="shared" si="17"/>
        <v>7.5</v>
      </c>
      <c r="H99" s="46"/>
      <c r="I99" s="47"/>
    </row>
    <row r="100" spans="1:9" s="24" customFormat="1" ht="21.95" customHeight="1" x14ac:dyDescent="0.45">
      <c r="A100" s="27" t="s">
        <v>5</v>
      </c>
      <c r="B100" s="33">
        <v>2</v>
      </c>
      <c r="C100" s="31">
        <v>40</v>
      </c>
      <c r="D100" s="31">
        <f t="shared" si="15"/>
        <v>36</v>
      </c>
      <c r="E100" s="38">
        <f t="shared" si="16"/>
        <v>90</v>
      </c>
      <c r="F100" s="31">
        <f>0+4</f>
        <v>4</v>
      </c>
      <c r="G100" s="35">
        <f t="shared" si="17"/>
        <v>10</v>
      </c>
      <c r="H100" s="46"/>
      <c r="I100" s="47"/>
    </row>
    <row r="101" spans="1:9" s="24" customFormat="1" ht="21.95" customHeight="1" x14ac:dyDescent="0.45">
      <c r="A101" s="27" t="s">
        <v>38</v>
      </c>
      <c r="B101" s="1">
        <v>1</v>
      </c>
      <c r="C101" s="31">
        <v>10</v>
      </c>
      <c r="D101" s="31">
        <v>11</v>
      </c>
      <c r="E101" s="38">
        <f t="shared" si="16"/>
        <v>110</v>
      </c>
      <c r="F101" s="31">
        <v>0</v>
      </c>
      <c r="G101" s="35">
        <f t="shared" si="17"/>
        <v>0</v>
      </c>
      <c r="H101" s="46"/>
      <c r="I101" s="47"/>
    </row>
    <row r="102" spans="1:9" s="24" customFormat="1" ht="21.95" customHeight="1" x14ac:dyDescent="0.45">
      <c r="A102" s="4" t="s">
        <v>6</v>
      </c>
      <c r="B102" s="33">
        <v>1</v>
      </c>
      <c r="C102" s="33">
        <v>10</v>
      </c>
      <c r="D102" s="33">
        <v>11</v>
      </c>
      <c r="E102" s="37">
        <f t="shared" si="16"/>
        <v>110</v>
      </c>
      <c r="F102" s="33">
        <v>0</v>
      </c>
      <c r="G102" s="5">
        <f t="shared" si="17"/>
        <v>0</v>
      </c>
      <c r="H102" s="46"/>
      <c r="I102" s="47"/>
    </row>
    <row r="103" spans="1:9" s="24" customFormat="1" ht="21.95" customHeight="1" thickBot="1" x14ac:dyDescent="0.5">
      <c r="A103" s="3" t="s">
        <v>39</v>
      </c>
      <c r="B103" s="2">
        <v>1</v>
      </c>
      <c r="C103" s="2">
        <v>20</v>
      </c>
      <c r="D103" s="2">
        <f t="shared" si="15"/>
        <v>20</v>
      </c>
      <c r="E103" s="39">
        <f t="shared" si="16"/>
        <v>100</v>
      </c>
      <c r="F103" s="2">
        <v>0</v>
      </c>
      <c r="G103" s="36">
        <f t="shared" si="17"/>
        <v>0</v>
      </c>
      <c r="H103" s="46"/>
      <c r="I103" s="47"/>
    </row>
    <row r="104" spans="1:9" s="24" customFormat="1" x14ac:dyDescent="0.45">
      <c r="A104" s="7" t="s">
        <v>32</v>
      </c>
      <c r="B104" s="8"/>
      <c r="C104" s="8"/>
      <c r="D104" s="8"/>
      <c r="E104" s="8"/>
      <c r="F104" s="8"/>
      <c r="G104" s="9"/>
    </row>
    <row r="105" spans="1:9" s="24" customFormat="1" ht="24" customHeight="1" thickBot="1" x14ac:dyDescent="0.5">
      <c r="A105" s="10"/>
      <c r="B105" s="11"/>
      <c r="C105" s="11"/>
      <c r="D105" s="11"/>
      <c r="E105" s="11"/>
      <c r="F105" s="11"/>
      <c r="G105" s="12"/>
    </row>
    <row r="106" spans="1:9" s="24" customFormat="1" ht="21.95" customHeight="1" thickBot="1" x14ac:dyDescent="0.6">
      <c r="A106" s="25" t="s">
        <v>0</v>
      </c>
      <c r="B106" s="29" t="s">
        <v>8</v>
      </c>
      <c r="C106" s="30" t="s">
        <v>9</v>
      </c>
      <c r="D106" s="13" t="s">
        <v>18</v>
      </c>
      <c r="E106" s="14"/>
      <c r="F106" s="13" t="s">
        <v>19</v>
      </c>
      <c r="G106" s="14"/>
      <c r="H106" s="46"/>
      <c r="I106" s="46"/>
    </row>
    <row r="107" spans="1:9" s="24" customFormat="1" ht="21.95" customHeight="1" x14ac:dyDescent="0.45">
      <c r="A107" s="41" t="s">
        <v>1</v>
      </c>
      <c r="B107" s="31">
        <v>1</v>
      </c>
      <c r="C107" s="31">
        <v>20</v>
      </c>
      <c r="D107" s="31">
        <f>C107-F107</f>
        <v>20</v>
      </c>
      <c r="E107" s="38">
        <f>D107*100/C107</f>
        <v>100</v>
      </c>
      <c r="F107" s="31">
        <v>0</v>
      </c>
      <c r="G107" s="35">
        <f>F107*100/C107</f>
        <v>0</v>
      </c>
      <c r="H107" s="46"/>
      <c r="I107" s="47"/>
    </row>
    <row r="108" spans="1:9" s="24" customFormat="1" ht="21.95" customHeight="1" x14ac:dyDescent="0.45">
      <c r="A108" s="26" t="s">
        <v>21</v>
      </c>
      <c r="B108" s="33">
        <v>1</v>
      </c>
      <c r="C108" s="31">
        <v>20</v>
      </c>
      <c r="D108" s="31">
        <f t="shared" ref="D108:D120" si="18">C108-F108</f>
        <v>15</v>
      </c>
      <c r="E108" s="37">
        <f t="shared" ref="E108:E120" si="19">D108*100/C108</f>
        <v>75</v>
      </c>
      <c r="F108" s="31">
        <v>5</v>
      </c>
      <c r="G108" s="40">
        <f t="shared" ref="G108:G120" si="20">F108*100/C108</f>
        <v>25</v>
      </c>
      <c r="H108" s="46"/>
      <c r="I108" s="47"/>
    </row>
    <row r="109" spans="1:9" s="24" customFormat="1" ht="21.95" customHeight="1" x14ac:dyDescent="0.45">
      <c r="A109" s="32" t="s">
        <v>20</v>
      </c>
      <c r="B109" s="31">
        <v>2</v>
      </c>
      <c r="C109" s="31">
        <v>40</v>
      </c>
      <c r="D109" s="31">
        <f t="shared" si="18"/>
        <v>38</v>
      </c>
      <c r="E109" s="38">
        <f t="shared" si="19"/>
        <v>95</v>
      </c>
      <c r="F109" s="31">
        <f>1+1</f>
        <v>2</v>
      </c>
      <c r="G109" s="35">
        <f t="shared" si="20"/>
        <v>5</v>
      </c>
      <c r="H109" s="46"/>
      <c r="I109" s="47"/>
    </row>
    <row r="110" spans="1:9" s="24" customFormat="1" ht="21.95" customHeight="1" x14ac:dyDescent="0.45">
      <c r="A110" s="27" t="s">
        <v>22</v>
      </c>
      <c r="B110" s="33">
        <v>1</v>
      </c>
      <c r="C110" s="31">
        <v>20</v>
      </c>
      <c r="D110" s="31">
        <f t="shared" si="18"/>
        <v>19</v>
      </c>
      <c r="E110" s="38">
        <f t="shared" si="19"/>
        <v>95</v>
      </c>
      <c r="F110" s="31">
        <v>1</v>
      </c>
      <c r="G110" s="35">
        <f t="shared" si="20"/>
        <v>5</v>
      </c>
      <c r="H110" s="46"/>
      <c r="I110" s="47"/>
    </row>
    <row r="111" spans="1:9" s="24" customFormat="1" ht="21.95" customHeight="1" x14ac:dyDescent="0.45">
      <c r="A111" s="27" t="s">
        <v>2</v>
      </c>
      <c r="B111" s="33">
        <v>1</v>
      </c>
      <c r="C111" s="31">
        <v>20</v>
      </c>
      <c r="D111" s="31">
        <f t="shared" si="18"/>
        <v>19</v>
      </c>
      <c r="E111" s="38">
        <f t="shared" si="19"/>
        <v>95</v>
      </c>
      <c r="F111" s="31">
        <v>1</v>
      </c>
      <c r="G111" s="35">
        <f t="shared" si="20"/>
        <v>5</v>
      </c>
      <c r="H111" s="46"/>
      <c r="I111" s="47"/>
    </row>
    <row r="112" spans="1:9" s="24" customFormat="1" ht="21.95" customHeight="1" x14ac:dyDescent="0.45">
      <c r="A112" s="27" t="s">
        <v>23</v>
      </c>
      <c r="B112" s="33">
        <v>1</v>
      </c>
      <c r="C112" s="31">
        <v>20</v>
      </c>
      <c r="D112" s="31">
        <f t="shared" si="18"/>
        <v>18</v>
      </c>
      <c r="E112" s="38">
        <f t="shared" si="19"/>
        <v>90</v>
      </c>
      <c r="F112" s="31">
        <v>2</v>
      </c>
      <c r="G112" s="35">
        <f t="shared" si="20"/>
        <v>10</v>
      </c>
      <c r="H112" s="46"/>
      <c r="I112" s="47"/>
    </row>
    <row r="113" spans="1:9" s="24" customFormat="1" ht="21.95" customHeight="1" x14ac:dyDescent="0.45">
      <c r="A113" s="27" t="s">
        <v>3</v>
      </c>
      <c r="B113" s="33">
        <v>1</v>
      </c>
      <c r="C113" s="31">
        <v>20</v>
      </c>
      <c r="D113" s="31">
        <f t="shared" si="18"/>
        <v>19.5</v>
      </c>
      <c r="E113" s="38">
        <f t="shared" si="19"/>
        <v>97.5</v>
      </c>
      <c r="F113" s="31">
        <v>0.5</v>
      </c>
      <c r="G113" s="35">
        <f t="shared" si="20"/>
        <v>2.5</v>
      </c>
      <c r="H113" s="46"/>
      <c r="I113" s="47"/>
    </row>
    <row r="114" spans="1:9" s="24" customFormat="1" ht="21.95" customHeight="1" x14ac:dyDescent="0.45">
      <c r="A114" s="27" t="s">
        <v>7</v>
      </c>
      <c r="B114" s="33">
        <v>1</v>
      </c>
      <c r="C114" s="31">
        <v>20</v>
      </c>
      <c r="D114" s="31">
        <f t="shared" si="18"/>
        <v>18.5</v>
      </c>
      <c r="E114" s="38">
        <f t="shared" si="19"/>
        <v>92.5</v>
      </c>
      <c r="F114" s="31">
        <v>1.5</v>
      </c>
      <c r="G114" s="35">
        <f t="shared" si="20"/>
        <v>7.5</v>
      </c>
      <c r="H114" s="46"/>
      <c r="I114" s="47"/>
    </row>
    <row r="115" spans="1:9" s="24" customFormat="1" ht="21.95" customHeight="1" x14ac:dyDescent="0.45">
      <c r="A115" s="27" t="s">
        <v>4</v>
      </c>
      <c r="B115" s="33">
        <v>1</v>
      </c>
      <c r="C115" s="31">
        <v>20</v>
      </c>
      <c r="D115" s="31">
        <f t="shared" si="18"/>
        <v>19</v>
      </c>
      <c r="E115" s="38">
        <f t="shared" si="19"/>
        <v>95</v>
      </c>
      <c r="F115" s="31">
        <v>1</v>
      </c>
      <c r="G115" s="35">
        <f t="shared" si="20"/>
        <v>5</v>
      </c>
      <c r="H115" s="46"/>
      <c r="I115" s="47"/>
    </row>
    <row r="116" spans="1:9" s="24" customFormat="1" ht="21.95" customHeight="1" x14ac:dyDescent="0.45">
      <c r="A116" s="27" t="s">
        <v>25</v>
      </c>
      <c r="B116" s="33">
        <v>1</v>
      </c>
      <c r="C116" s="31">
        <v>20</v>
      </c>
      <c r="D116" s="31">
        <f t="shared" si="18"/>
        <v>17</v>
      </c>
      <c r="E116" s="38">
        <f t="shared" si="19"/>
        <v>85</v>
      </c>
      <c r="F116" s="31">
        <v>3</v>
      </c>
      <c r="G116" s="35">
        <f t="shared" si="20"/>
        <v>15</v>
      </c>
      <c r="H116" s="46"/>
      <c r="I116" s="47"/>
    </row>
    <row r="117" spans="1:9" s="24" customFormat="1" ht="21.95" customHeight="1" x14ac:dyDescent="0.45">
      <c r="A117" s="27" t="s">
        <v>5</v>
      </c>
      <c r="B117" s="33">
        <v>2</v>
      </c>
      <c r="C117" s="31">
        <v>40</v>
      </c>
      <c r="D117" s="31">
        <f t="shared" si="18"/>
        <v>35.5</v>
      </c>
      <c r="E117" s="38">
        <f t="shared" si="19"/>
        <v>88.75</v>
      </c>
      <c r="F117" s="31">
        <f>0.5+4</f>
        <v>4.5</v>
      </c>
      <c r="G117" s="35">
        <f t="shared" si="20"/>
        <v>11.25</v>
      </c>
      <c r="H117" s="46"/>
      <c r="I117" s="47"/>
    </row>
    <row r="118" spans="1:9" s="24" customFormat="1" ht="21.95" customHeight="1" x14ac:dyDescent="0.45">
      <c r="A118" s="27" t="s">
        <v>38</v>
      </c>
      <c r="B118" s="1">
        <v>1</v>
      </c>
      <c r="C118" s="31">
        <v>20</v>
      </c>
      <c r="D118" s="31">
        <f t="shared" si="18"/>
        <v>20</v>
      </c>
      <c r="E118" s="38">
        <f t="shared" si="19"/>
        <v>100</v>
      </c>
      <c r="F118" s="31">
        <v>0</v>
      </c>
      <c r="G118" s="35">
        <f t="shared" si="20"/>
        <v>0</v>
      </c>
      <c r="H118" s="46"/>
      <c r="I118" s="47"/>
    </row>
    <row r="119" spans="1:9" s="24" customFormat="1" ht="21.95" customHeight="1" x14ac:dyDescent="0.45">
      <c r="A119" s="4" t="s">
        <v>6</v>
      </c>
      <c r="B119" s="33">
        <v>1</v>
      </c>
      <c r="C119" s="33">
        <v>20</v>
      </c>
      <c r="D119" s="33">
        <f t="shared" si="18"/>
        <v>20</v>
      </c>
      <c r="E119" s="37">
        <f t="shared" si="19"/>
        <v>100</v>
      </c>
      <c r="F119" s="33">
        <v>0</v>
      </c>
      <c r="G119" s="5">
        <f t="shared" si="20"/>
        <v>0</v>
      </c>
      <c r="H119" s="46"/>
      <c r="I119" s="47"/>
    </row>
    <row r="120" spans="1:9" s="24" customFormat="1" ht="21.95" customHeight="1" thickBot="1" x14ac:dyDescent="0.5">
      <c r="A120" s="3" t="s">
        <v>39</v>
      </c>
      <c r="B120" s="2">
        <v>1</v>
      </c>
      <c r="C120" s="2">
        <v>20</v>
      </c>
      <c r="D120" s="2">
        <f t="shared" si="18"/>
        <v>20</v>
      </c>
      <c r="E120" s="39">
        <f t="shared" si="19"/>
        <v>100</v>
      </c>
      <c r="F120" s="2">
        <v>0</v>
      </c>
      <c r="G120" s="36">
        <f t="shared" si="20"/>
        <v>0</v>
      </c>
      <c r="H120" s="46"/>
      <c r="I120" s="47"/>
    </row>
    <row r="121" spans="1:9" s="24" customFormat="1" x14ac:dyDescent="0.45">
      <c r="A121" s="7" t="s">
        <v>33</v>
      </c>
      <c r="B121" s="8"/>
      <c r="C121" s="8"/>
      <c r="D121" s="8"/>
      <c r="E121" s="8"/>
      <c r="F121" s="8"/>
      <c r="G121" s="9"/>
    </row>
    <row r="122" spans="1:9" s="24" customFormat="1" ht="24" customHeight="1" thickBot="1" x14ac:dyDescent="0.5">
      <c r="A122" s="10"/>
      <c r="B122" s="11"/>
      <c r="C122" s="11"/>
      <c r="D122" s="11"/>
      <c r="E122" s="11"/>
      <c r="F122" s="11"/>
      <c r="G122" s="12"/>
    </row>
    <row r="123" spans="1:9" s="24" customFormat="1" ht="21.95" customHeight="1" thickBot="1" x14ac:dyDescent="0.6">
      <c r="A123" s="25" t="s">
        <v>0</v>
      </c>
      <c r="B123" s="29" t="s">
        <v>8</v>
      </c>
      <c r="C123" s="30" t="s">
        <v>9</v>
      </c>
      <c r="D123" s="13" t="s">
        <v>18</v>
      </c>
      <c r="E123" s="14"/>
      <c r="F123" s="13" t="s">
        <v>19</v>
      </c>
      <c r="G123" s="14"/>
      <c r="H123" s="46"/>
      <c r="I123" s="46"/>
    </row>
    <row r="124" spans="1:9" s="24" customFormat="1" ht="21.95" customHeight="1" x14ac:dyDescent="0.45">
      <c r="A124" s="41" t="s">
        <v>1</v>
      </c>
      <c r="B124" s="31">
        <v>1</v>
      </c>
      <c r="C124" s="31">
        <v>20</v>
      </c>
      <c r="D124" s="31">
        <f>C124-F124</f>
        <v>5</v>
      </c>
      <c r="E124" s="38">
        <f>D124*100/C124</f>
        <v>25</v>
      </c>
      <c r="F124" s="31">
        <v>15</v>
      </c>
      <c r="G124" s="35">
        <f>F124*100/C124</f>
        <v>75</v>
      </c>
      <c r="H124" s="46"/>
      <c r="I124" s="47"/>
    </row>
    <row r="125" spans="1:9" s="24" customFormat="1" ht="21.95" customHeight="1" x14ac:dyDescent="0.45">
      <c r="A125" s="26" t="s">
        <v>21</v>
      </c>
      <c r="B125" s="33">
        <v>1</v>
      </c>
      <c r="C125" s="31">
        <v>20</v>
      </c>
      <c r="D125" s="31">
        <f t="shared" ref="D125:D137" si="21">C125-F125</f>
        <v>10</v>
      </c>
      <c r="E125" s="37">
        <f t="shared" ref="E125:E137" si="22">D125*100/C125</f>
        <v>50</v>
      </c>
      <c r="F125" s="31">
        <v>10</v>
      </c>
      <c r="G125" s="40">
        <f t="shared" ref="G125:G137" si="23">F125*100/C125</f>
        <v>50</v>
      </c>
      <c r="H125" s="46"/>
      <c r="I125" s="47"/>
    </row>
    <row r="126" spans="1:9" s="24" customFormat="1" ht="21.95" customHeight="1" x14ac:dyDescent="0.45">
      <c r="A126" s="32" t="s">
        <v>20</v>
      </c>
      <c r="B126" s="31">
        <v>2</v>
      </c>
      <c r="C126" s="31">
        <v>40</v>
      </c>
      <c r="D126" s="31">
        <f t="shared" si="21"/>
        <v>10</v>
      </c>
      <c r="E126" s="38">
        <f t="shared" si="22"/>
        <v>25</v>
      </c>
      <c r="F126" s="31">
        <f>15+15</f>
        <v>30</v>
      </c>
      <c r="G126" s="35">
        <f t="shared" si="23"/>
        <v>75</v>
      </c>
      <c r="H126" s="46"/>
      <c r="I126" s="47"/>
    </row>
    <row r="127" spans="1:9" s="24" customFormat="1" ht="21.95" customHeight="1" x14ac:dyDescent="0.45">
      <c r="A127" s="27" t="s">
        <v>22</v>
      </c>
      <c r="B127" s="33">
        <v>1</v>
      </c>
      <c r="C127" s="31">
        <v>20</v>
      </c>
      <c r="D127" s="31">
        <f t="shared" si="21"/>
        <v>8</v>
      </c>
      <c r="E127" s="38">
        <f t="shared" si="22"/>
        <v>40</v>
      </c>
      <c r="F127" s="31">
        <v>12</v>
      </c>
      <c r="G127" s="35">
        <f t="shared" si="23"/>
        <v>60</v>
      </c>
      <c r="H127" s="46"/>
      <c r="I127" s="47"/>
    </row>
    <row r="128" spans="1:9" s="24" customFormat="1" ht="21.95" customHeight="1" x14ac:dyDescent="0.45">
      <c r="A128" s="27" t="s">
        <v>2</v>
      </c>
      <c r="B128" s="33">
        <v>1</v>
      </c>
      <c r="C128" s="31">
        <v>20</v>
      </c>
      <c r="D128" s="31">
        <f t="shared" si="21"/>
        <v>8</v>
      </c>
      <c r="E128" s="38">
        <f t="shared" si="22"/>
        <v>40</v>
      </c>
      <c r="F128" s="31">
        <v>12</v>
      </c>
      <c r="G128" s="35">
        <f t="shared" si="23"/>
        <v>60</v>
      </c>
      <c r="H128" s="46"/>
      <c r="I128" s="47"/>
    </row>
    <row r="129" spans="1:9" s="24" customFormat="1" ht="21.95" customHeight="1" x14ac:dyDescent="0.45">
      <c r="A129" s="27" t="s">
        <v>23</v>
      </c>
      <c r="B129" s="33">
        <v>1</v>
      </c>
      <c r="C129" s="31">
        <v>20</v>
      </c>
      <c r="D129" s="31">
        <f t="shared" si="21"/>
        <v>5</v>
      </c>
      <c r="E129" s="38">
        <f t="shared" si="22"/>
        <v>25</v>
      </c>
      <c r="F129" s="31">
        <v>15</v>
      </c>
      <c r="G129" s="35">
        <f t="shared" si="23"/>
        <v>75</v>
      </c>
      <c r="H129" s="46"/>
      <c r="I129" s="47"/>
    </row>
    <row r="130" spans="1:9" s="24" customFormat="1" ht="21.95" customHeight="1" x14ac:dyDescent="0.45">
      <c r="A130" s="27" t="s">
        <v>3</v>
      </c>
      <c r="B130" s="33">
        <v>1</v>
      </c>
      <c r="C130" s="31">
        <v>20</v>
      </c>
      <c r="D130" s="31">
        <f t="shared" si="21"/>
        <v>4</v>
      </c>
      <c r="E130" s="38">
        <f t="shared" si="22"/>
        <v>20</v>
      </c>
      <c r="F130" s="31">
        <v>16</v>
      </c>
      <c r="G130" s="35">
        <f t="shared" si="23"/>
        <v>80</v>
      </c>
      <c r="H130" s="46"/>
      <c r="I130" s="47"/>
    </row>
    <row r="131" spans="1:9" s="24" customFormat="1" ht="21.95" customHeight="1" x14ac:dyDescent="0.45">
      <c r="A131" s="27" t="s">
        <v>7</v>
      </c>
      <c r="B131" s="33">
        <v>1</v>
      </c>
      <c r="C131" s="31">
        <v>20</v>
      </c>
      <c r="D131" s="31">
        <f t="shared" si="21"/>
        <v>9</v>
      </c>
      <c r="E131" s="38">
        <f t="shared" si="22"/>
        <v>45</v>
      </c>
      <c r="F131" s="31">
        <v>11</v>
      </c>
      <c r="G131" s="35">
        <f t="shared" si="23"/>
        <v>55</v>
      </c>
      <c r="H131" s="46"/>
      <c r="I131" s="47"/>
    </row>
    <row r="132" spans="1:9" s="24" customFormat="1" ht="21.95" customHeight="1" x14ac:dyDescent="0.45">
      <c r="A132" s="27" t="s">
        <v>4</v>
      </c>
      <c r="B132" s="33">
        <v>1</v>
      </c>
      <c r="C132" s="31">
        <v>20</v>
      </c>
      <c r="D132" s="31">
        <f t="shared" si="21"/>
        <v>9</v>
      </c>
      <c r="E132" s="38">
        <f t="shared" si="22"/>
        <v>45</v>
      </c>
      <c r="F132" s="31">
        <v>11</v>
      </c>
      <c r="G132" s="35">
        <f t="shared" si="23"/>
        <v>55</v>
      </c>
      <c r="H132" s="46"/>
      <c r="I132" s="47"/>
    </row>
    <row r="133" spans="1:9" s="24" customFormat="1" ht="21.95" customHeight="1" x14ac:dyDescent="0.45">
      <c r="A133" s="27" t="s">
        <v>25</v>
      </c>
      <c r="B133" s="33">
        <v>1</v>
      </c>
      <c r="C133" s="31">
        <v>20</v>
      </c>
      <c r="D133" s="31">
        <f t="shared" si="21"/>
        <v>9.5</v>
      </c>
      <c r="E133" s="38">
        <f t="shared" si="22"/>
        <v>47.5</v>
      </c>
      <c r="F133" s="31">
        <v>10.5</v>
      </c>
      <c r="G133" s="35">
        <f t="shared" si="23"/>
        <v>52.5</v>
      </c>
      <c r="H133" s="46"/>
      <c r="I133" s="47"/>
    </row>
    <row r="134" spans="1:9" s="24" customFormat="1" ht="21.95" customHeight="1" x14ac:dyDescent="0.45">
      <c r="A134" s="27" t="s">
        <v>5</v>
      </c>
      <c r="B134" s="33">
        <v>2</v>
      </c>
      <c r="C134" s="31">
        <v>40</v>
      </c>
      <c r="D134" s="31">
        <f t="shared" si="21"/>
        <v>19</v>
      </c>
      <c r="E134" s="38">
        <f t="shared" si="22"/>
        <v>47.5</v>
      </c>
      <c r="F134" s="31">
        <f>11+10</f>
        <v>21</v>
      </c>
      <c r="G134" s="35">
        <f t="shared" si="23"/>
        <v>52.5</v>
      </c>
      <c r="H134" s="46"/>
      <c r="I134" s="47"/>
    </row>
    <row r="135" spans="1:9" s="24" customFormat="1" ht="21.95" customHeight="1" x14ac:dyDescent="0.45">
      <c r="A135" s="27" t="s">
        <v>38</v>
      </c>
      <c r="B135" s="1">
        <v>1</v>
      </c>
      <c r="C135" s="31">
        <v>20</v>
      </c>
      <c r="D135" s="31">
        <f t="shared" si="21"/>
        <v>9</v>
      </c>
      <c r="E135" s="38">
        <f t="shared" si="22"/>
        <v>45</v>
      </c>
      <c r="F135" s="31">
        <v>11</v>
      </c>
      <c r="G135" s="35">
        <f t="shared" si="23"/>
        <v>55</v>
      </c>
      <c r="H135" s="46"/>
      <c r="I135" s="47"/>
    </row>
    <row r="136" spans="1:9" s="24" customFormat="1" ht="21.95" customHeight="1" x14ac:dyDescent="0.45">
      <c r="A136" s="4" t="s">
        <v>6</v>
      </c>
      <c r="B136" s="33">
        <v>1</v>
      </c>
      <c r="C136" s="33">
        <v>20</v>
      </c>
      <c r="D136" s="33">
        <f t="shared" si="21"/>
        <v>10</v>
      </c>
      <c r="E136" s="37">
        <f t="shared" si="22"/>
        <v>50</v>
      </c>
      <c r="F136" s="33">
        <v>10</v>
      </c>
      <c r="G136" s="5">
        <f t="shared" si="23"/>
        <v>50</v>
      </c>
      <c r="H136" s="46"/>
      <c r="I136" s="47"/>
    </row>
    <row r="137" spans="1:9" s="24" customFormat="1" ht="21.95" customHeight="1" thickBot="1" x14ac:dyDescent="0.5">
      <c r="A137" s="3" t="s">
        <v>39</v>
      </c>
      <c r="B137" s="2">
        <v>1</v>
      </c>
      <c r="C137" s="2">
        <v>20</v>
      </c>
      <c r="D137" s="2">
        <f t="shared" si="21"/>
        <v>9</v>
      </c>
      <c r="E137" s="39">
        <f t="shared" si="22"/>
        <v>45</v>
      </c>
      <c r="F137" s="2">
        <v>11</v>
      </c>
      <c r="G137" s="36">
        <f t="shared" si="23"/>
        <v>55</v>
      </c>
      <c r="H137" s="46"/>
      <c r="I137" s="47"/>
    </row>
    <row r="138" spans="1:9" s="24" customFormat="1" x14ac:dyDescent="0.45">
      <c r="A138" s="7" t="s">
        <v>34</v>
      </c>
      <c r="B138" s="8"/>
      <c r="C138" s="8"/>
      <c r="D138" s="8"/>
      <c r="E138" s="8"/>
      <c r="F138" s="8"/>
      <c r="G138" s="9"/>
    </row>
    <row r="139" spans="1:9" s="24" customFormat="1" ht="24" customHeight="1" thickBot="1" x14ac:dyDescent="0.5">
      <c r="A139" s="10"/>
      <c r="B139" s="11"/>
      <c r="C139" s="11"/>
      <c r="D139" s="11"/>
      <c r="E139" s="11"/>
      <c r="F139" s="11"/>
      <c r="G139" s="12"/>
    </row>
    <row r="140" spans="1:9" s="24" customFormat="1" ht="21.95" customHeight="1" thickBot="1" x14ac:dyDescent="0.6">
      <c r="A140" s="25" t="s">
        <v>0</v>
      </c>
      <c r="B140" s="29" t="s">
        <v>8</v>
      </c>
      <c r="C140" s="30" t="s">
        <v>9</v>
      </c>
      <c r="D140" s="13" t="s">
        <v>18</v>
      </c>
      <c r="E140" s="14"/>
      <c r="F140" s="13" t="s">
        <v>19</v>
      </c>
      <c r="G140" s="14"/>
      <c r="H140" s="46"/>
      <c r="I140" s="46"/>
    </row>
    <row r="141" spans="1:9" s="24" customFormat="1" ht="21.95" customHeight="1" x14ac:dyDescent="0.45">
      <c r="A141" s="41" t="s">
        <v>1</v>
      </c>
      <c r="B141" s="31">
        <v>1</v>
      </c>
      <c r="C141" s="31">
        <v>22</v>
      </c>
      <c r="D141" s="31">
        <f>C141-F141</f>
        <v>22</v>
      </c>
      <c r="E141" s="38">
        <f>D141*100/C141</f>
        <v>100</v>
      </c>
      <c r="F141" s="31">
        <v>0</v>
      </c>
      <c r="G141" s="35">
        <f>F141*100/C141</f>
        <v>0</v>
      </c>
      <c r="H141" s="46"/>
      <c r="I141" s="47"/>
    </row>
    <row r="142" spans="1:9" s="24" customFormat="1" ht="21.95" customHeight="1" x14ac:dyDescent="0.45">
      <c r="A142" s="26" t="s">
        <v>21</v>
      </c>
      <c r="B142" s="33">
        <v>1</v>
      </c>
      <c r="C142" s="31">
        <v>22</v>
      </c>
      <c r="D142" s="31">
        <f t="shared" ref="D142:D154" si="24">C142-F142</f>
        <v>21</v>
      </c>
      <c r="E142" s="37">
        <f t="shared" ref="E142:E154" si="25">D142*100/C142</f>
        <v>95.454545454545453</v>
      </c>
      <c r="F142" s="31">
        <v>1</v>
      </c>
      <c r="G142" s="40">
        <f t="shared" ref="G142:G154" si="26">F142*100/C142</f>
        <v>4.5454545454545459</v>
      </c>
      <c r="H142" s="46"/>
      <c r="I142" s="47"/>
    </row>
    <row r="143" spans="1:9" s="24" customFormat="1" ht="21.95" customHeight="1" x14ac:dyDescent="0.45">
      <c r="A143" s="32" t="s">
        <v>20</v>
      </c>
      <c r="B143" s="31">
        <v>2</v>
      </c>
      <c r="C143" s="31">
        <v>44</v>
      </c>
      <c r="D143" s="31">
        <f t="shared" si="24"/>
        <v>42</v>
      </c>
      <c r="E143" s="38">
        <f t="shared" si="25"/>
        <v>95.454545454545453</v>
      </c>
      <c r="F143" s="31">
        <f>0+2</f>
        <v>2</v>
      </c>
      <c r="G143" s="35">
        <f t="shared" si="26"/>
        <v>4.5454545454545459</v>
      </c>
      <c r="H143" s="46"/>
      <c r="I143" s="47"/>
    </row>
    <row r="144" spans="1:9" s="24" customFormat="1" ht="21.95" customHeight="1" x14ac:dyDescent="0.45">
      <c r="A144" s="27" t="s">
        <v>22</v>
      </c>
      <c r="B144" s="33">
        <v>1</v>
      </c>
      <c r="C144" s="31">
        <v>22</v>
      </c>
      <c r="D144" s="31">
        <f t="shared" si="24"/>
        <v>22</v>
      </c>
      <c r="E144" s="38">
        <f t="shared" si="25"/>
        <v>100</v>
      </c>
      <c r="F144" s="31">
        <v>0</v>
      </c>
      <c r="G144" s="35">
        <f t="shared" si="26"/>
        <v>0</v>
      </c>
      <c r="H144" s="46"/>
      <c r="I144" s="47"/>
    </row>
    <row r="145" spans="1:9" s="24" customFormat="1" ht="21.95" customHeight="1" x14ac:dyDescent="0.45">
      <c r="A145" s="27" t="s">
        <v>2</v>
      </c>
      <c r="B145" s="33">
        <v>1</v>
      </c>
      <c r="C145" s="31">
        <v>22</v>
      </c>
      <c r="D145" s="31">
        <f t="shared" si="24"/>
        <v>18</v>
      </c>
      <c r="E145" s="38">
        <f t="shared" si="25"/>
        <v>81.818181818181813</v>
      </c>
      <c r="F145" s="31">
        <v>4</v>
      </c>
      <c r="G145" s="35">
        <f t="shared" si="26"/>
        <v>18.181818181818183</v>
      </c>
      <c r="H145" s="46"/>
      <c r="I145" s="47"/>
    </row>
    <row r="146" spans="1:9" s="24" customFormat="1" ht="21.95" customHeight="1" x14ac:dyDescent="0.45">
      <c r="A146" s="27" t="s">
        <v>23</v>
      </c>
      <c r="B146" s="33">
        <v>1</v>
      </c>
      <c r="C146" s="31">
        <v>22</v>
      </c>
      <c r="D146" s="31">
        <f t="shared" si="24"/>
        <v>22</v>
      </c>
      <c r="E146" s="38">
        <f t="shared" si="25"/>
        <v>100</v>
      </c>
      <c r="F146" s="31">
        <v>0</v>
      </c>
      <c r="G146" s="35">
        <f t="shared" si="26"/>
        <v>0</v>
      </c>
      <c r="H146" s="46"/>
      <c r="I146" s="47"/>
    </row>
    <row r="147" spans="1:9" s="24" customFormat="1" ht="21.95" customHeight="1" x14ac:dyDescent="0.45">
      <c r="A147" s="27" t="s">
        <v>3</v>
      </c>
      <c r="B147" s="33">
        <v>1</v>
      </c>
      <c r="C147" s="31">
        <v>22</v>
      </c>
      <c r="D147" s="31">
        <f t="shared" si="24"/>
        <v>22</v>
      </c>
      <c r="E147" s="38">
        <f t="shared" si="25"/>
        <v>100</v>
      </c>
      <c r="F147" s="31">
        <v>0</v>
      </c>
      <c r="G147" s="35">
        <f t="shared" si="26"/>
        <v>0</v>
      </c>
      <c r="H147" s="46"/>
      <c r="I147" s="47"/>
    </row>
    <row r="148" spans="1:9" s="24" customFormat="1" ht="21.95" customHeight="1" x14ac:dyDescent="0.45">
      <c r="A148" s="27" t="s">
        <v>7</v>
      </c>
      <c r="B148" s="33">
        <v>1</v>
      </c>
      <c r="C148" s="31">
        <v>22</v>
      </c>
      <c r="D148" s="31">
        <f t="shared" si="24"/>
        <v>20</v>
      </c>
      <c r="E148" s="38">
        <f t="shared" si="25"/>
        <v>90.909090909090907</v>
      </c>
      <c r="F148" s="31">
        <v>2</v>
      </c>
      <c r="G148" s="35">
        <f t="shared" si="26"/>
        <v>9.0909090909090917</v>
      </c>
      <c r="H148" s="46"/>
      <c r="I148" s="47"/>
    </row>
    <row r="149" spans="1:9" s="24" customFormat="1" ht="21.95" customHeight="1" x14ac:dyDescent="0.45">
      <c r="A149" s="27" t="s">
        <v>4</v>
      </c>
      <c r="B149" s="33">
        <v>1</v>
      </c>
      <c r="C149" s="31">
        <v>22</v>
      </c>
      <c r="D149" s="31">
        <f t="shared" si="24"/>
        <v>18</v>
      </c>
      <c r="E149" s="38">
        <f t="shared" si="25"/>
        <v>81.818181818181813</v>
      </c>
      <c r="F149" s="31">
        <v>4</v>
      </c>
      <c r="G149" s="35">
        <f t="shared" si="26"/>
        <v>18.181818181818183</v>
      </c>
      <c r="H149" s="46"/>
      <c r="I149" s="47"/>
    </row>
    <row r="150" spans="1:9" s="24" customFormat="1" ht="21.95" customHeight="1" x14ac:dyDescent="0.45">
      <c r="A150" s="27" t="s">
        <v>25</v>
      </c>
      <c r="B150" s="33">
        <v>1</v>
      </c>
      <c r="C150" s="31">
        <v>22</v>
      </c>
      <c r="D150" s="31">
        <f t="shared" si="24"/>
        <v>19.5</v>
      </c>
      <c r="E150" s="38">
        <f t="shared" si="25"/>
        <v>88.63636363636364</v>
      </c>
      <c r="F150" s="31">
        <v>2.5</v>
      </c>
      <c r="G150" s="35">
        <f t="shared" si="26"/>
        <v>11.363636363636363</v>
      </c>
      <c r="H150" s="46"/>
      <c r="I150" s="47"/>
    </row>
    <row r="151" spans="1:9" s="24" customFormat="1" ht="21.95" customHeight="1" x14ac:dyDescent="0.45">
      <c r="A151" s="27" t="s">
        <v>5</v>
      </c>
      <c r="B151" s="33">
        <v>2</v>
      </c>
      <c r="C151" s="31">
        <v>44</v>
      </c>
      <c r="D151" s="31">
        <f t="shared" si="24"/>
        <v>44</v>
      </c>
      <c r="E151" s="38">
        <f t="shared" si="25"/>
        <v>100</v>
      </c>
      <c r="F151" s="31">
        <v>0</v>
      </c>
      <c r="G151" s="35">
        <f t="shared" si="26"/>
        <v>0</v>
      </c>
      <c r="H151" s="46"/>
      <c r="I151" s="47"/>
    </row>
    <row r="152" spans="1:9" s="24" customFormat="1" ht="21.95" customHeight="1" x14ac:dyDescent="0.45">
      <c r="A152" s="27" t="s">
        <v>38</v>
      </c>
      <c r="B152" s="1">
        <v>1</v>
      </c>
      <c r="C152" s="31">
        <v>22</v>
      </c>
      <c r="D152" s="31">
        <f t="shared" si="24"/>
        <v>22</v>
      </c>
      <c r="E152" s="38">
        <f t="shared" si="25"/>
        <v>100</v>
      </c>
      <c r="F152" s="31">
        <v>0</v>
      </c>
      <c r="G152" s="35">
        <f t="shared" si="26"/>
        <v>0</v>
      </c>
      <c r="H152" s="46"/>
      <c r="I152" s="47"/>
    </row>
    <row r="153" spans="1:9" s="24" customFormat="1" ht="21.95" customHeight="1" x14ac:dyDescent="0.45">
      <c r="A153" s="4" t="s">
        <v>6</v>
      </c>
      <c r="B153" s="33">
        <v>1</v>
      </c>
      <c r="C153" s="33">
        <v>22</v>
      </c>
      <c r="D153" s="33">
        <f t="shared" si="24"/>
        <v>19</v>
      </c>
      <c r="E153" s="37">
        <f t="shared" si="25"/>
        <v>86.36363636363636</v>
      </c>
      <c r="F153" s="33">
        <v>3</v>
      </c>
      <c r="G153" s="5">
        <f t="shared" si="26"/>
        <v>13.636363636363637</v>
      </c>
      <c r="H153" s="46"/>
      <c r="I153" s="47"/>
    </row>
    <row r="154" spans="1:9" s="24" customFormat="1" ht="21.95" customHeight="1" thickBot="1" x14ac:dyDescent="0.5">
      <c r="A154" s="3" t="s">
        <v>39</v>
      </c>
      <c r="B154" s="2">
        <v>1</v>
      </c>
      <c r="C154" s="2">
        <v>22</v>
      </c>
      <c r="D154" s="2">
        <f t="shared" si="24"/>
        <v>20</v>
      </c>
      <c r="E154" s="39">
        <f t="shared" si="25"/>
        <v>90.909090909090907</v>
      </c>
      <c r="F154" s="2">
        <v>2</v>
      </c>
      <c r="G154" s="36">
        <f t="shared" si="26"/>
        <v>9.0909090909090917</v>
      </c>
      <c r="H154" s="46"/>
      <c r="I154" s="47"/>
    </row>
    <row r="155" spans="1:9" s="24" customFormat="1" x14ac:dyDescent="0.45">
      <c r="A155" s="7" t="s">
        <v>35</v>
      </c>
      <c r="B155" s="8"/>
      <c r="C155" s="8"/>
      <c r="D155" s="8"/>
      <c r="E155" s="8"/>
      <c r="F155" s="8"/>
      <c r="G155" s="9"/>
    </row>
    <row r="156" spans="1:9" s="24" customFormat="1" ht="24" customHeight="1" thickBot="1" x14ac:dyDescent="0.5">
      <c r="A156" s="10"/>
      <c r="B156" s="11"/>
      <c r="C156" s="11"/>
      <c r="D156" s="11"/>
      <c r="E156" s="11"/>
      <c r="F156" s="11"/>
      <c r="G156" s="12"/>
    </row>
    <row r="157" spans="1:9" s="24" customFormat="1" ht="21.95" customHeight="1" thickBot="1" x14ac:dyDescent="0.6">
      <c r="A157" s="25" t="s">
        <v>0</v>
      </c>
      <c r="B157" s="29" t="s">
        <v>8</v>
      </c>
      <c r="C157" s="30" t="s">
        <v>9</v>
      </c>
      <c r="D157" s="13" t="s">
        <v>18</v>
      </c>
      <c r="E157" s="14"/>
      <c r="F157" s="13" t="s">
        <v>19</v>
      </c>
      <c r="G157" s="14"/>
      <c r="H157" s="46"/>
      <c r="I157" s="46"/>
    </row>
    <row r="158" spans="1:9" s="24" customFormat="1" ht="21.95" customHeight="1" x14ac:dyDescent="0.45">
      <c r="A158" s="41" t="s">
        <v>1</v>
      </c>
      <c r="B158" s="31">
        <v>1</v>
      </c>
      <c r="C158" s="31">
        <v>22</v>
      </c>
      <c r="D158" s="31">
        <f>C158-F158</f>
        <v>22</v>
      </c>
      <c r="E158" s="38">
        <f>D158*100/C158</f>
        <v>100</v>
      </c>
      <c r="F158" s="31">
        <v>0</v>
      </c>
      <c r="G158" s="35">
        <f>F158*100/C158</f>
        <v>0</v>
      </c>
      <c r="H158" s="46"/>
      <c r="I158" s="47"/>
    </row>
    <row r="159" spans="1:9" s="24" customFormat="1" ht="21.95" customHeight="1" x14ac:dyDescent="0.45">
      <c r="A159" s="26" t="s">
        <v>21</v>
      </c>
      <c r="B159" s="33">
        <v>1</v>
      </c>
      <c r="C159" s="31">
        <v>22</v>
      </c>
      <c r="D159" s="31">
        <f t="shared" ref="D159:D171" si="27">C159-F159</f>
        <v>22</v>
      </c>
      <c r="E159" s="37">
        <f t="shared" ref="E159:E171" si="28">D159*100/C159</f>
        <v>100</v>
      </c>
      <c r="F159" s="31">
        <v>0</v>
      </c>
      <c r="G159" s="40">
        <f t="shared" ref="G159:G171" si="29">F159*100/C159</f>
        <v>0</v>
      </c>
      <c r="H159" s="46"/>
      <c r="I159" s="47"/>
    </row>
    <row r="160" spans="1:9" s="24" customFormat="1" ht="21.95" customHeight="1" x14ac:dyDescent="0.45">
      <c r="A160" s="32" t="s">
        <v>20</v>
      </c>
      <c r="B160" s="31">
        <v>2</v>
      </c>
      <c r="C160" s="31">
        <v>44</v>
      </c>
      <c r="D160" s="31">
        <f t="shared" si="27"/>
        <v>44</v>
      </c>
      <c r="E160" s="38">
        <f t="shared" si="28"/>
        <v>100</v>
      </c>
      <c r="F160" s="31">
        <f>0+0</f>
        <v>0</v>
      </c>
      <c r="G160" s="35">
        <f t="shared" si="29"/>
        <v>0</v>
      </c>
      <c r="H160" s="46"/>
      <c r="I160" s="47"/>
    </row>
    <row r="161" spans="1:9" s="24" customFormat="1" ht="21.95" customHeight="1" x14ac:dyDescent="0.45">
      <c r="A161" s="27" t="s">
        <v>22</v>
      </c>
      <c r="B161" s="33">
        <v>1</v>
      </c>
      <c r="C161" s="31">
        <v>22</v>
      </c>
      <c r="D161" s="31">
        <f t="shared" si="27"/>
        <v>22</v>
      </c>
      <c r="E161" s="38">
        <f t="shared" si="28"/>
        <v>100</v>
      </c>
      <c r="F161" s="31">
        <v>0</v>
      </c>
      <c r="G161" s="35">
        <f t="shared" si="29"/>
        <v>0</v>
      </c>
      <c r="H161" s="46"/>
      <c r="I161" s="47"/>
    </row>
    <row r="162" spans="1:9" s="24" customFormat="1" ht="21.95" customHeight="1" x14ac:dyDescent="0.45">
      <c r="A162" s="27" t="s">
        <v>2</v>
      </c>
      <c r="B162" s="33">
        <v>1</v>
      </c>
      <c r="C162" s="31">
        <v>22</v>
      </c>
      <c r="D162" s="31">
        <f t="shared" si="27"/>
        <v>21</v>
      </c>
      <c r="E162" s="38">
        <f t="shared" si="28"/>
        <v>95.454545454545453</v>
      </c>
      <c r="F162" s="31">
        <v>1</v>
      </c>
      <c r="G162" s="35">
        <f t="shared" si="29"/>
        <v>4.5454545454545459</v>
      </c>
      <c r="H162" s="46"/>
      <c r="I162" s="47"/>
    </row>
    <row r="163" spans="1:9" s="24" customFormat="1" ht="21.95" customHeight="1" x14ac:dyDescent="0.45">
      <c r="A163" s="27" t="s">
        <v>23</v>
      </c>
      <c r="B163" s="33">
        <v>1</v>
      </c>
      <c r="C163" s="31">
        <v>22</v>
      </c>
      <c r="D163" s="31">
        <f t="shared" si="27"/>
        <v>22</v>
      </c>
      <c r="E163" s="38">
        <f t="shared" si="28"/>
        <v>100</v>
      </c>
      <c r="F163" s="31">
        <v>0</v>
      </c>
      <c r="G163" s="35">
        <f t="shared" si="29"/>
        <v>0</v>
      </c>
      <c r="H163" s="46"/>
      <c r="I163" s="47"/>
    </row>
    <row r="164" spans="1:9" s="24" customFormat="1" ht="21.95" customHeight="1" x14ac:dyDescent="0.45">
      <c r="A164" s="27" t="s">
        <v>3</v>
      </c>
      <c r="B164" s="33">
        <v>1</v>
      </c>
      <c r="C164" s="31">
        <v>22</v>
      </c>
      <c r="D164" s="31">
        <f t="shared" si="27"/>
        <v>21.5</v>
      </c>
      <c r="E164" s="38">
        <f t="shared" si="28"/>
        <v>97.727272727272734</v>
      </c>
      <c r="F164" s="31">
        <v>0.5</v>
      </c>
      <c r="G164" s="35">
        <f t="shared" si="29"/>
        <v>2.2727272727272729</v>
      </c>
      <c r="H164" s="46"/>
      <c r="I164" s="47"/>
    </row>
    <row r="165" spans="1:9" s="24" customFormat="1" ht="21.95" customHeight="1" x14ac:dyDescent="0.45">
      <c r="A165" s="27" t="s">
        <v>7</v>
      </c>
      <c r="B165" s="33">
        <v>1</v>
      </c>
      <c r="C165" s="31">
        <v>22</v>
      </c>
      <c r="D165" s="31">
        <f t="shared" si="27"/>
        <v>22</v>
      </c>
      <c r="E165" s="38">
        <f t="shared" si="28"/>
        <v>100</v>
      </c>
      <c r="F165" s="31">
        <v>0</v>
      </c>
      <c r="G165" s="35">
        <f t="shared" si="29"/>
        <v>0</v>
      </c>
      <c r="H165" s="46"/>
      <c r="I165" s="47"/>
    </row>
    <row r="166" spans="1:9" s="24" customFormat="1" ht="21.95" customHeight="1" x14ac:dyDescent="0.45">
      <c r="A166" s="27" t="s">
        <v>4</v>
      </c>
      <c r="B166" s="33">
        <v>1</v>
      </c>
      <c r="C166" s="31">
        <v>22</v>
      </c>
      <c r="D166" s="31">
        <f t="shared" si="27"/>
        <v>22</v>
      </c>
      <c r="E166" s="38">
        <f t="shared" si="28"/>
        <v>100</v>
      </c>
      <c r="F166" s="31">
        <v>0</v>
      </c>
      <c r="G166" s="35">
        <f t="shared" si="29"/>
        <v>0</v>
      </c>
      <c r="H166" s="46"/>
      <c r="I166" s="47"/>
    </row>
    <row r="167" spans="1:9" s="24" customFormat="1" ht="21.95" customHeight="1" x14ac:dyDescent="0.45">
      <c r="A167" s="27" t="s">
        <v>25</v>
      </c>
      <c r="B167" s="33">
        <v>1</v>
      </c>
      <c r="C167" s="31">
        <v>22</v>
      </c>
      <c r="D167" s="31">
        <f t="shared" si="27"/>
        <v>22</v>
      </c>
      <c r="E167" s="38">
        <f t="shared" si="28"/>
        <v>100</v>
      </c>
      <c r="F167" s="31">
        <v>0</v>
      </c>
      <c r="G167" s="35">
        <f t="shared" si="29"/>
        <v>0</v>
      </c>
      <c r="H167" s="46"/>
      <c r="I167" s="47"/>
    </row>
    <row r="168" spans="1:9" s="24" customFormat="1" ht="21.95" customHeight="1" x14ac:dyDescent="0.45">
      <c r="A168" s="27" t="s">
        <v>5</v>
      </c>
      <c r="B168" s="33">
        <v>2</v>
      </c>
      <c r="C168" s="31">
        <v>44</v>
      </c>
      <c r="D168" s="31">
        <f t="shared" si="27"/>
        <v>39</v>
      </c>
      <c r="E168" s="38">
        <f t="shared" si="28"/>
        <v>88.63636363636364</v>
      </c>
      <c r="F168" s="31">
        <f>0+5</f>
        <v>5</v>
      </c>
      <c r="G168" s="35">
        <f t="shared" si="29"/>
        <v>11.363636363636363</v>
      </c>
      <c r="H168" s="46"/>
      <c r="I168" s="47"/>
    </row>
    <row r="169" spans="1:9" s="24" customFormat="1" ht="21.95" customHeight="1" x14ac:dyDescent="0.45">
      <c r="A169" s="27" t="s">
        <v>38</v>
      </c>
      <c r="B169" s="1">
        <v>1</v>
      </c>
      <c r="C169" s="31">
        <v>22</v>
      </c>
      <c r="D169" s="31">
        <f t="shared" si="27"/>
        <v>22</v>
      </c>
      <c r="E169" s="38">
        <f t="shared" si="28"/>
        <v>100</v>
      </c>
      <c r="F169" s="31">
        <v>0</v>
      </c>
      <c r="G169" s="35">
        <f t="shared" si="29"/>
        <v>0</v>
      </c>
      <c r="H169" s="46"/>
      <c r="I169" s="47"/>
    </row>
    <row r="170" spans="1:9" s="24" customFormat="1" ht="21.95" customHeight="1" x14ac:dyDescent="0.45">
      <c r="A170" s="4" t="s">
        <v>6</v>
      </c>
      <c r="B170" s="33">
        <v>1</v>
      </c>
      <c r="C170" s="33">
        <v>22</v>
      </c>
      <c r="D170" s="33">
        <f t="shared" si="27"/>
        <v>22</v>
      </c>
      <c r="E170" s="37">
        <f t="shared" si="28"/>
        <v>100</v>
      </c>
      <c r="F170" s="33">
        <v>0</v>
      </c>
      <c r="G170" s="5">
        <f t="shared" si="29"/>
        <v>0</v>
      </c>
      <c r="H170" s="46"/>
      <c r="I170" s="47"/>
    </row>
    <row r="171" spans="1:9" s="24" customFormat="1" ht="21.95" customHeight="1" thickBot="1" x14ac:dyDescent="0.5">
      <c r="A171" s="3" t="s">
        <v>39</v>
      </c>
      <c r="B171" s="2">
        <v>1</v>
      </c>
      <c r="C171" s="2">
        <v>22</v>
      </c>
      <c r="D171" s="2">
        <f t="shared" si="27"/>
        <v>22</v>
      </c>
      <c r="E171" s="39">
        <f t="shared" si="28"/>
        <v>100</v>
      </c>
      <c r="F171" s="2">
        <v>0</v>
      </c>
      <c r="G171" s="36">
        <f t="shared" si="29"/>
        <v>0</v>
      </c>
      <c r="H171" s="46"/>
      <c r="I171" s="47"/>
    </row>
    <row r="172" spans="1:9" s="24" customFormat="1" x14ac:dyDescent="0.45">
      <c r="A172" s="7" t="s">
        <v>36</v>
      </c>
      <c r="B172" s="8"/>
      <c r="C172" s="8"/>
      <c r="D172" s="8"/>
      <c r="E172" s="8"/>
      <c r="F172" s="8"/>
      <c r="G172" s="9"/>
    </row>
    <row r="173" spans="1:9" s="24" customFormat="1" ht="24" customHeight="1" thickBot="1" x14ac:dyDescent="0.5">
      <c r="A173" s="10"/>
      <c r="B173" s="11"/>
      <c r="C173" s="11"/>
      <c r="D173" s="11"/>
      <c r="E173" s="11"/>
      <c r="F173" s="11"/>
      <c r="G173" s="12"/>
    </row>
    <row r="174" spans="1:9" s="24" customFormat="1" ht="21.95" customHeight="1" thickBot="1" x14ac:dyDescent="0.6">
      <c r="A174" s="25" t="s">
        <v>0</v>
      </c>
      <c r="B174" s="29" t="s">
        <v>8</v>
      </c>
      <c r="C174" s="30" t="s">
        <v>9</v>
      </c>
      <c r="D174" s="13" t="s">
        <v>18</v>
      </c>
      <c r="E174" s="14"/>
      <c r="F174" s="13" t="s">
        <v>19</v>
      </c>
      <c r="G174" s="14"/>
      <c r="H174" s="46"/>
      <c r="I174" s="46"/>
    </row>
    <row r="175" spans="1:9" s="24" customFormat="1" ht="21.95" customHeight="1" x14ac:dyDescent="0.45">
      <c r="A175" s="41" t="s">
        <v>1</v>
      </c>
      <c r="B175" s="31">
        <v>1</v>
      </c>
      <c r="C175" s="31">
        <v>21</v>
      </c>
      <c r="D175" s="31">
        <f>C175-F175</f>
        <v>21</v>
      </c>
      <c r="E175" s="38">
        <f>D175*100/C175</f>
        <v>100</v>
      </c>
      <c r="F175" s="31">
        <v>0</v>
      </c>
      <c r="G175" s="35">
        <f>F175*100/C175</f>
        <v>0</v>
      </c>
      <c r="H175" s="46"/>
      <c r="I175" s="47"/>
    </row>
    <row r="176" spans="1:9" s="24" customFormat="1" ht="21.95" customHeight="1" x14ac:dyDescent="0.45">
      <c r="A176" s="26" t="s">
        <v>21</v>
      </c>
      <c r="B176" s="33">
        <v>1</v>
      </c>
      <c r="C176" s="31">
        <v>21</v>
      </c>
      <c r="D176" s="31">
        <f t="shared" ref="D176:D188" si="30">C176-F176</f>
        <v>15</v>
      </c>
      <c r="E176" s="37">
        <f t="shared" ref="E176:E188" si="31">D176*100/C176</f>
        <v>71.428571428571431</v>
      </c>
      <c r="F176" s="31">
        <v>6</v>
      </c>
      <c r="G176" s="40">
        <f t="shared" ref="G176:G188" si="32">F176*100/C176</f>
        <v>28.571428571428573</v>
      </c>
      <c r="H176" s="46"/>
      <c r="I176" s="47"/>
    </row>
    <row r="177" spans="1:9" s="24" customFormat="1" ht="21.95" customHeight="1" x14ac:dyDescent="0.45">
      <c r="A177" s="32" t="s">
        <v>20</v>
      </c>
      <c r="B177" s="31">
        <v>2</v>
      </c>
      <c r="C177" s="31">
        <v>42</v>
      </c>
      <c r="D177" s="31">
        <f t="shared" si="30"/>
        <v>42</v>
      </c>
      <c r="E177" s="38">
        <f t="shared" si="31"/>
        <v>100</v>
      </c>
      <c r="F177" s="31">
        <f>0+0</f>
        <v>0</v>
      </c>
      <c r="G177" s="35">
        <f t="shared" si="32"/>
        <v>0</v>
      </c>
      <c r="H177" s="46"/>
      <c r="I177" s="47"/>
    </row>
    <row r="178" spans="1:9" s="24" customFormat="1" ht="21.95" customHeight="1" x14ac:dyDescent="0.45">
      <c r="A178" s="27" t="s">
        <v>22</v>
      </c>
      <c r="B178" s="33">
        <v>1</v>
      </c>
      <c r="C178" s="31">
        <v>21</v>
      </c>
      <c r="D178" s="31">
        <f t="shared" si="30"/>
        <v>21</v>
      </c>
      <c r="E178" s="38">
        <f t="shared" si="31"/>
        <v>100</v>
      </c>
      <c r="F178" s="31">
        <v>0</v>
      </c>
      <c r="G178" s="35">
        <f t="shared" si="32"/>
        <v>0</v>
      </c>
      <c r="H178" s="46"/>
      <c r="I178" s="47"/>
    </row>
    <row r="179" spans="1:9" s="24" customFormat="1" ht="21.95" customHeight="1" x14ac:dyDescent="0.45">
      <c r="A179" s="27" t="s">
        <v>2</v>
      </c>
      <c r="B179" s="33">
        <v>1</v>
      </c>
      <c r="C179" s="31">
        <v>21</v>
      </c>
      <c r="D179" s="31">
        <f t="shared" si="30"/>
        <v>19</v>
      </c>
      <c r="E179" s="38">
        <f t="shared" si="31"/>
        <v>90.476190476190482</v>
      </c>
      <c r="F179" s="31">
        <v>2</v>
      </c>
      <c r="G179" s="35">
        <f t="shared" si="32"/>
        <v>9.5238095238095237</v>
      </c>
      <c r="H179" s="46"/>
      <c r="I179" s="47"/>
    </row>
    <row r="180" spans="1:9" s="24" customFormat="1" ht="21.95" customHeight="1" x14ac:dyDescent="0.45">
      <c r="A180" s="27" t="s">
        <v>23</v>
      </c>
      <c r="B180" s="33">
        <v>1</v>
      </c>
      <c r="C180" s="31">
        <v>21</v>
      </c>
      <c r="D180" s="31">
        <f t="shared" si="30"/>
        <v>21</v>
      </c>
      <c r="E180" s="38">
        <f t="shared" si="31"/>
        <v>100</v>
      </c>
      <c r="F180" s="31">
        <v>0</v>
      </c>
      <c r="G180" s="35">
        <f t="shared" si="32"/>
        <v>0</v>
      </c>
      <c r="H180" s="46"/>
      <c r="I180" s="47"/>
    </row>
    <row r="181" spans="1:9" s="24" customFormat="1" ht="21.95" customHeight="1" x14ac:dyDescent="0.45">
      <c r="A181" s="27" t="s">
        <v>3</v>
      </c>
      <c r="B181" s="33">
        <v>1</v>
      </c>
      <c r="C181" s="31">
        <v>21</v>
      </c>
      <c r="D181" s="31">
        <f t="shared" si="30"/>
        <v>19</v>
      </c>
      <c r="E181" s="38">
        <f t="shared" si="31"/>
        <v>90.476190476190482</v>
      </c>
      <c r="F181" s="31">
        <v>2</v>
      </c>
      <c r="G181" s="35">
        <f t="shared" si="32"/>
        <v>9.5238095238095237</v>
      </c>
      <c r="H181" s="46"/>
      <c r="I181" s="47"/>
    </row>
    <row r="182" spans="1:9" s="24" customFormat="1" ht="21.95" customHeight="1" x14ac:dyDescent="0.45">
      <c r="A182" s="27" t="s">
        <v>7</v>
      </c>
      <c r="B182" s="33">
        <v>1</v>
      </c>
      <c r="C182" s="31">
        <v>21</v>
      </c>
      <c r="D182" s="31">
        <f t="shared" si="30"/>
        <v>19.5</v>
      </c>
      <c r="E182" s="38">
        <f t="shared" si="31"/>
        <v>92.857142857142861</v>
      </c>
      <c r="F182" s="31">
        <v>1.5</v>
      </c>
      <c r="G182" s="35">
        <f t="shared" si="32"/>
        <v>7.1428571428571432</v>
      </c>
      <c r="H182" s="46"/>
      <c r="I182" s="47"/>
    </row>
    <row r="183" spans="1:9" s="24" customFormat="1" ht="21.95" customHeight="1" x14ac:dyDescent="0.45">
      <c r="A183" s="27" t="s">
        <v>4</v>
      </c>
      <c r="B183" s="33">
        <v>1</v>
      </c>
      <c r="C183" s="31">
        <v>21</v>
      </c>
      <c r="D183" s="31">
        <f t="shared" si="30"/>
        <v>21</v>
      </c>
      <c r="E183" s="38">
        <f t="shared" si="31"/>
        <v>100</v>
      </c>
      <c r="F183" s="31">
        <v>0</v>
      </c>
      <c r="G183" s="35">
        <f t="shared" si="32"/>
        <v>0</v>
      </c>
      <c r="H183" s="46"/>
      <c r="I183" s="47"/>
    </row>
    <row r="184" spans="1:9" s="24" customFormat="1" ht="21.95" customHeight="1" x14ac:dyDescent="0.45">
      <c r="A184" s="27" t="s">
        <v>25</v>
      </c>
      <c r="B184" s="33">
        <v>1</v>
      </c>
      <c r="C184" s="31">
        <v>21</v>
      </c>
      <c r="D184" s="31">
        <f t="shared" si="30"/>
        <v>21</v>
      </c>
      <c r="E184" s="38">
        <f t="shared" si="31"/>
        <v>100</v>
      </c>
      <c r="F184" s="31">
        <v>0</v>
      </c>
      <c r="G184" s="35">
        <f t="shared" si="32"/>
        <v>0</v>
      </c>
      <c r="H184" s="46"/>
      <c r="I184" s="47"/>
    </row>
    <row r="185" spans="1:9" s="24" customFormat="1" ht="21.95" customHeight="1" x14ac:dyDescent="0.45">
      <c r="A185" s="27" t="s">
        <v>5</v>
      </c>
      <c r="B185" s="33">
        <v>2</v>
      </c>
      <c r="C185" s="31">
        <v>42</v>
      </c>
      <c r="D185" s="31">
        <f t="shared" si="30"/>
        <v>42</v>
      </c>
      <c r="E185" s="38">
        <f t="shared" si="31"/>
        <v>100</v>
      </c>
      <c r="F185" s="31">
        <f>0+0</f>
        <v>0</v>
      </c>
      <c r="G185" s="35">
        <f t="shared" si="32"/>
        <v>0</v>
      </c>
      <c r="H185" s="46"/>
      <c r="I185" s="47"/>
    </row>
    <row r="186" spans="1:9" s="24" customFormat="1" ht="21.95" customHeight="1" x14ac:dyDescent="0.45">
      <c r="A186" s="27" t="s">
        <v>38</v>
      </c>
      <c r="B186" s="1">
        <v>1</v>
      </c>
      <c r="C186" s="31">
        <v>21</v>
      </c>
      <c r="D186" s="31">
        <f t="shared" si="30"/>
        <v>21</v>
      </c>
      <c r="E186" s="38">
        <f t="shared" si="31"/>
        <v>100</v>
      </c>
      <c r="F186" s="31">
        <v>0</v>
      </c>
      <c r="G186" s="35">
        <f t="shared" si="32"/>
        <v>0</v>
      </c>
      <c r="H186" s="46"/>
      <c r="I186" s="47"/>
    </row>
    <row r="187" spans="1:9" s="24" customFormat="1" ht="21.95" customHeight="1" x14ac:dyDescent="0.45">
      <c r="A187" s="4" t="s">
        <v>6</v>
      </c>
      <c r="B187" s="33">
        <v>1</v>
      </c>
      <c r="C187" s="33">
        <v>21</v>
      </c>
      <c r="D187" s="33">
        <f t="shared" si="30"/>
        <v>21</v>
      </c>
      <c r="E187" s="37">
        <f t="shared" si="31"/>
        <v>100</v>
      </c>
      <c r="F187" s="33">
        <v>0</v>
      </c>
      <c r="G187" s="5">
        <f t="shared" si="32"/>
        <v>0</v>
      </c>
      <c r="H187" s="46"/>
      <c r="I187" s="47"/>
    </row>
    <row r="188" spans="1:9" s="24" customFormat="1" ht="21.95" customHeight="1" thickBot="1" x14ac:dyDescent="0.5">
      <c r="A188" s="3" t="s">
        <v>39</v>
      </c>
      <c r="B188" s="2">
        <v>1</v>
      </c>
      <c r="C188" s="2">
        <v>21</v>
      </c>
      <c r="D188" s="2">
        <f t="shared" si="30"/>
        <v>21</v>
      </c>
      <c r="E188" s="39">
        <f t="shared" si="31"/>
        <v>100</v>
      </c>
      <c r="F188" s="2">
        <v>0</v>
      </c>
      <c r="G188" s="36">
        <f t="shared" si="32"/>
        <v>0</v>
      </c>
      <c r="H188" s="46"/>
      <c r="I188" s="47"/>
    </row>
    <row r="189" spans="1:9" s="24" customFormat="1" x14ac:dyDescent="0.45">
      <c r="A189" s="7" t="s">
        <v>37</v>
      </c>
      <c r="B189" s="8"/>
      <c r="C189" s="8"/>
      <c r="D189" s="8"/>
      <c r="E189" s="8"/>
      <c r="F189" s="8"/>
      <c r="G189" s="9"/>
    </row>
    <row r="190" spans="1:9" s="24" customFormat="1" ht="24" customHeight="1" thickBot="1" x14ac:dyDescent="0.5">
      <c r="A190" s="10"/>
      <c r="B190" s="11"/>
      <c r="C190" s="11"/>
      <c r="D190" s="11"/>
      <c r="E190" s="11"/>
      <c r="F190" s="11"/>
      <c r="G190" s="12"/>
    </row>
    <row r="191" spans="1:9" s="24" customFormat="1" ht="21.95" customHeight="1" thickBot="1" x14ac:dyDescent="0.6">
      <c r="A191" s="25" t="s">
        <v>0</v>
      </c>
      <c r="B191" s="29" t="s">
        <v>8</v>
      </c>
      <c r="C191" s="30" t="s">
        <v>9</v>
      </c>
      <c r="D191" s="13" t="s">
        <v>18</v>
      </c>
      <c r="E191" s="14"/>
      <c r="F191" s="13" t="s">
        <v>19</v>
      </c>
      <c r="G191" s="14"/>
      <c r="H191" s="46"/>
      <c r="I191" s="46"/>
    </row>
    <row r="192" spans="1:9" s="24" customFormat="1" ht="21.95" customHeight="1" x14ac:dyDescent="0.45">
      <c r="A192" s="41" t="s">
        <v>1</v>
      </c>
      <c r="B192" s="31">
        <v>1</v>
      </c>
      <c r="C192" s="31">
        <v>21</v>
      </c>
      <c r="D192" s="31">
        <f>C192-F192</f>
        <v>20</v>
      </c>
      <c r="E192" s="38">
        <f>D192*100/C192</f>
        <v>95.238095238095241</v>
      </c>
      <c r="F192" s="31">
        <v>1</v>
      </c>
      <c r="G192" s="35">
        <f>F192*100/C192</f>
        <v>4.7619047619047619</v>
      </c>
      <c r="H192" s="46"/>
      <c r="I192" s="47"/>
    </row>
    <row r="193" spans="1:9" s="24" customFormat="1" ht="21.95" customHeight="1" x14ac:dyDescent="0.45">
      <c r="A193" s="26" t="s">
        <v>21</v>
      </c>
      <c r="B193" s="33">
        <v>1</v>
      </c>
      <c r="C193" s="31">
        <v>21</v>
      </c>
      <c r="D193" s="31">
        <f t="shared" ref="D193:D205" si="33">C193-F193</f>
        <v>18</v>
      </c>
      <c r="E193" s="37">
        <f t="shared" ref="E193:E205" si="34">D193*100/C193</f>
        <v>85.714285714285708</v>
      </c>
      <c r="F193" s="31">
        <v>3</v>
      </c>
      <c r="G193" s="40">
        <f t="shared" ref="G193:G205" si="35">F193*100/C193</f>
        <v>14.285714285714286</v>
      </c>
      <c r="H193" s="46"/>
      <c r="I193" s="47"/>
    </row>
    <row r="194" spans="1:9" s="24" customFormat="1" ht="21.95" customHeight="1" x14ac:dyDescent="0.45">
      <c r="A194" s="32" t="s">
        <v>20</v>
      </c>
      <c r="B194" s="31">
        <v>2</v>
      </c>
      <c r="C194" s="31">
        <v>42</v>
      </c>
      <c r="D194" s="31">
        <f t="shared" si="33"/>
        <v>40</v>
      </c>
      <c r="E194" s="38">
        <f t="shared" si="34"/>
        <v>95.238095238095241</v>
      </c>
      <c r="F194" s="31">
        <f>1+1</f>
        <v>2</v>
      </c>
      <c r="G194" s="35">
        <f t="shared" si="35"/>
        <v>4.7619047619047619</v>
      </c>
      <c r="H194" s="46"/>
      <c r="I194" s="47"/>
    </row>
    <row r="195" spans="1:9" s="24" customFormat="1" ht="21.95" customHeight="1" x14ac:dyDescent="0.45">
      <c r="A195" s="27" t="s">
        <v>22</v>
      </c>
      <c r="B195" s="33">
        <v>1</v>
      </c>
      <c r="C195" s="31">
        <v>21</v>
      </c>
      <c r="D195" s="31">
        <f t="shared" si="33"/>
        <v>18.5</v>
      </c>
      <c r="E195" s="38">
        <f t="shared" si="34"/>
        <v>88.095238095238102</v>
      </c>
      <c r="F195" s="31">
        <v>2.5</v>
      </c>
      <c r="G195" s="35">
        <f t="shared" si="35"/>
        <v>11.904761904761905</v>
      </c>
      <c r="H195" s="46"/>
      <c r="I195" s="47"/>
    </row>
    <row r="196" spans="1:9" s="24" customFormat="1" ht="21.95" customHeight="1" x14ac:dyDescent="0.45">
      <c r="A196" s="27" t="s">
        <v>2</v>
      </c>
      <c r="B196" s="33">
        <v>1</v>
      </c>
      <c r="C196" s="31">
        <v>21</v>
      </c>
      <c r="D196" s="31">
        <f t="shared" si="33"/>
        <v>21</v>
      </c>
      <c r="E196" s="38">
        <f t="shared" si="34"/>
        <v>100</v>
      </c>
      <c r="F196" s="31">
        <v>0</v>
      </c>
      <c r="G196" s="35">
        <f t="shared" si="35"/>
        <v>0</v>
      </c>
      <c r="H196" s="46"/>
      <c r="I196" s="47"/>
    </row>
    <row r="197" spans="1:9" s="24" customFormat="1" ht="21.95" customHeight="1" x14ac:dyDescent="0.45">
      <c r="A197" s="27" t="s">
        <v>23</v>
      </c>
      <c r="B197" s="33">
        <v>1</v>
      </c>
      <c r="C197" s="31">
        <v>21</v>
      </c>
      <c r="D197" s="31">
        <f t="shared" si="33"/>
        <v>20</v>
      </c>
      <c r="E197" s="38">
        <f t="shared" si="34"/>
        <v>95.238095238095241</v>
      </c>
      <c r="F197" s="31">
        <v>1</v>
      </c>
      <c r="G197" s="35">
        <f t="shared" si="35"/>
        <v>4.7619047619047619</v>
      </c>
      <c r="H197" s="46"/>
      <c r="I197" s="47"/>
    </row>
    <row r="198" spans="1:9" s="24" customFormat="1" ht="21.95" customHeight="1" x14ac:dyDescent="0.45">
      <c r="A198" s="27" t="s">
        <v>3</v>
      </c>
      <c r="B198" s="33">
        <v>1</v>
      </c>
      <c r="C198" s="31">
        <v>21</v>
      </c>
      <c r="D198" s="31">
        <f t="shared" si="33"/>
        <v>21</v>
      </c>
      <c r="E198" s="38">
        <f t="shared" si="34"/>
        <v>100</v>
      </c>
      <c r="F198" s="31">
        <v>0</v>
      </c>
      <c r="G198" s="35">
        <f t="shared" si="35"/>
        <v>0</v>
      </c>
      <c r="H198" s="46"/>
      <c r="I198" s="47"/>
    </row>
    <row r="199" spans="1:9" s="24" customFormat="1" ht="21.95" customHeight="1" x14ac:dyDescent="0.45">
      <c r="A199" s="27" t="s">
        <v>7</v>
      </c>
      <c r="B199" s="33">
        <v>1</v>
      </c>
      <c r="C199" s="31">
        <v>21</v>
      </c>
      <c r="D199" s="31">
        <f t="shared" si="33"/>
        <v>20</v>
      </c>
      <c r="E199" s="38">
        <f t="shared" si="34"/>
        <v>95.238095238095241</v>
      </c>
      <c r="F199" s="31">
        <v>1</v>
      </c>
      <c r="G199" s="35">
        <f t="shared" si="35"/>
        <v>4.7619047619047619</v>
      </c>
      <c r="H199" s="46"/>
      <c r="I199" s="47"/>
    </row>
    <row r="200" spans="1:9" s="24" customFormat="1" ht="21.95" customHeight="1" x14ac:dyDescent="0.45">
      <c r="A200" s="27" t="s">
        <v>4</v>
      </c>
      <c r="B200" s="33">
        <v>1</v>
      </c>
      <c r="C200" s="31">
        <v>21</v>
      </c>
      <c r="D200" s="31">
        <f t="shared" si="33"/>
        <v>19</v>
      </c>
      <c r="E200" s="38">
        <f t="shared" si="34"/>
        <v>90.476190476190482</v>
      </c>
      <c r="F200" s="31">
        <v>2</v>
      </c>
      <c r="G200" s="35">
        <f t="shared" si="35"/>
        <v>9.5238095238095237</v>
      </c>
      <c r="H200" s="46"/>
      <c r="I200" s="47"/>
    </row>
    <row r="201" spans="1:9" s="24" customFormat="1" ht="21.95" customHeight="1" x14ac:dyDescent="0.45">
      <c r="A201" s="27" t="s">
        <v>25</v>
      </c>
      <c r="B201" s="33">
        <v>1</v>
      </c>
      <c r="C201" s="31">
        <v>21</v>
      </c>
      <c r="D201" s="31">
        <f t="shared" si="33"/>
        <v>20</v>
      </c>
      <c r="E201" s="38">
        <f t="shared" si="34"/>
        <v>95.238095238095241</v>
      </c>
      <c r="F201" s="31">
        <v>1</v>
      </c>
      <c r="G201" s="35">
        <f t="shared" si="35"/>
        <v>4.7619047619047619</v>
      </c>
      <c r="H201" s="46"/>
      <c r="I201" s="47"/>
    </row>
    <row r="202" spans="1:9" s="24" customFormat="1" ht="21.95" customHeight="1" x14ac:dyDescent="0.45">
      <c r="A202" s="27" t="s">
        <v>5</v>
      </c>
      <c r="B202" s="33">
        <v>2</v>
      </c>
      <c r="C202" s="31">
        <v>42</v>
      </c>
      <c r="D202" s="31">
        <f t="shared" si="33"/>
        <v>40</v>
      </c>
      <c r="E202" s="38">
        <f t="shared" si="34"/>
        <v>95.238095238095241</v>
      </c>
      <c r="F202" s="31">
        <f>2+0</f>
        <v>2</v>
      </c>
      <c r="G202" s="35">
        <f t="shared" si="35"/>
        <v>4.7619047619047619</v>
      </c>
      <c r="H202" s="46"/>
      <c r="I202" s="47"/>
    </row>
    <row r="203" spans="1:9" s="24" customFormat="1" ht="21.95" customHeight="1" x14ac:dyDescent="0.45">
      <c r="A203" s="27" t="s">
        <v>38</v>
      </c>
      <c r="B203" s="1">
        <v>1</v>
      </c>
      <c r="C203" s="31">
        <v>21</v>
      </c>
      <c r="D203" s="31">
        <f t="shared" si="33"/>
        <v>21</v>
      </c>
      <c r="E203" s="38">
        <f t="shared" si="34"/>
        <v>100</v>
      </c>
      <c r="F203" s="31">
        <v>0</v>
      </c>
      <c r="G203" s="35">
        <f t="shared" si="35"/>
        <v>0</v>
      </c>
      <c r="H203" s="46"/>
      <c r="I203" s="47"/>
    </row>
    <row r="204" spans="1:9" s="24" customFormat="1" ht="21.95" customHeight="1" x14ac:dyDescent="0.45">
      <c r="A204" s="4" t="s">
        <v>6</v>
      </c>
      <c r="B204" s="33">
        <v>1</v>
      </c>
      <c r="C204" s="33">
        <v>21</v>
      </c>
      <c r="D204" s="33">
        <f t="shared" si="33"/>
        <v>19</v>
      </c>
      <c r="E204" s="37">
        <f t="shared" si="34"/>
        <v>90.476190476190482</v>
      </c>
      <c r="F204" s="33">
        <v>2</v>
      </c>
      <c r="G204" s="5">
        <f t="shared" si="35"/>
        <v>9.5238095238095237</v>
      </c>
      <c r="H204" s="46"/>
      <c r="I204" s="47"/>
    </row>
    <row r="205" spans="1:9" s="24" customFormat="1" ht="21.95" customHeight="1" thickBot="1" x14ac:dyDescent="0.5">
      <c r="A205" s="3" t="s">
        <v>39</v>
      </c>
      <c r="B205" s="2">
        <v>1</v>
      </c>
      <c r="C205" s="2">
        <v>21</v>
      </c>
      <c r="D205" s="2">
        <f t="shared" si="33"/>
        <v>21</v>
      </c>
      <c r="E205" s="39">
        <f t="shared" si="34"/>
        <v>100</v>
      </c>
      <c r="F205" s="2">
        <v>0</v>
      </c>
      <c r="G205" s="36">
        <f t="shared" si="35"/>
        <v>0</v>
      </c>
      <c r="H205" s="46"/>
      <c r="I205" s="47"/>
    </row>
  </sheetData>
  <mergeCells count="43">
    <mergeCell ref="A172:G173"/>
    <mergeCell ref="D174:E174"/>
    <mergeCell ref="F174:G174"/>
    <mergeCell ref="A189:G190"/>
    <mergeCell ref="D191:E191"/>
    <mergeCell ref="F191:G191"/>
    <mergeCell ref="A138:G139"/>
    <mergeCell ref="D140:E140"/>
    <mergeCell ref="F140:G140"/>
    <mergeCell ref="A155:G156"/>
    <mergeCell ref="D157:E157"/>
    <mergeCell ref="F157:G157"/>
    <mergeCell ref="A104:G105"/>
    <mergeCell ref="D106:E106"/>
    <mergeCell ref="F106:G106"/>
    <mergeCell ref="A121:G122"/>
    <mergeCell ref="D123:E123"/>
    <mergeCell ref="F123:G123"/>
    <mergeCell ref="A72:G73"/>
    <mergeCell ref="D74:E74"/>
    <mergeCell ref="F74:G74"/>
    <mergeCell ref="A87:G88"/>
    <mergeCell ref="D89:E89"/>
    <mergeCell ref="F89:G89"/>
    <mergeCell ref="A42:G43"/>
    <mergeCell ref="D44:E44"/>
    <mergeCell ref="F44:G44"/>
    <mergeCell ref="A57:G58"/>
    <mergeCell ref="D59:E59"/>
    <mergeCell ref="F59:G59"/>
    <mergeCell ref="D14:E14"/>
    <mergeCell ref="F14:G14"/>
    <mergeCell ref="A27:G28"/>
    <mergeCell ref="D29:E29"/>
    <mergeCell ref="F29:G29"/>
    <mergeCell ref="A5:F5"/>
    <mergeCell ref="A6:F6"/>
    <mergeCell ref="A7:F7"/>
    <mergeCell ref="A10:F10"/>
    <mergeCell ref="A12:G13"/>
    <mergeCell ref="A1:G1"/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totale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</dc:creator>
  <cp:lastModifiedBy>Enrica Maneschi</cp:lastModifiedBy>
  <cp:lastPrinted>2015-12-03T15:03:36Z</cp:lastPrinted>
  <dcterms:created xsi:type="dcterms:W3CDTF">2015-09-07T10:58:33Z</dcterms:created>
  <dcterms:modified xsi:type="dcterms:W3CDTF">2021-01-28T11:16:19Z</dcterms:modified>
</cp:coreProperties>
</file>