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8_{64085FD3-A953-422D-AA47-7AEC0DE3FE74}" xr6:coauthVersionLast="36" xr6:coauthVersionMax="36" xr10:uidLastSave="{00000000-0000-0000-0000-000000000000}"/>
  <bookViews>
    <workbookView xWindow="0" yWindow="0" windowWidth="28800" windowHeight="12105" firstSheet="3" activeTab="8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2" sheetId="8" r:id="rId7"/>
    <sheet name="2023" sheetId="7" r:id="rId8"/>
    <sheet name="2024" sheetId="9" r:id="rId9"/>
  </sheets>
  <calcPr calcId="191029"/>
</workbook>
</file>

<file path=xl/calcChain.xml><?xml version="1.0" encoding="utf-8"?>
<calcChain xmlns="http://schemas.openxmlformats.org/spreadsheetml/2006/main">
  <c r="E7" i="9" l="1"/>
  <c r="D7" i="9"/>
  <c r="C7" i="9"/>
  <c r="D6" i="8" l="1"/>
  <c r="C6" i="8"/>
  <c r="E6" i="8" s="1"/>
  <c r="D7" i="7" l="1"/>
  <c r="C7" i="7"/>
  <c r="E7" i="7"/>
  <c r="D6" i="5" l="1"/>
  <c r="C6" i="5"/>
  <c r="F5" i="5"/>
  <c r="D6" i="4"/>
  <c r="C6" i="4"/>
  <c r="F6" i="4" s="1"/>
  <c r="D5" i="4"/>
  <c r="F5" i="4" s="1"/>
  <c r="D6" i="3"/>
  <c r="C6" i="3"/>
  <c r="D5" i="3"/>
  <c r="F5" i="3" s="1"/>
  <c r="D6" i="2"/>
  <c r="C6" i="2"/>
  <c r="D5" i="2"/>
  <c r="F5" i="2" s="1"/>
  <c r="F6" i="5" l="1"/>
  <c r="F6" i="3"/>
  <c r="F6" i="2"/>
  <c r="D5" i="1"/>
  <c r="D4" i="1"/>
  <c r="F4" i="1" s="1"/>
  <c r="C5" i="1"/>
  <c r="F5" i="1" l="1"/>
</calcChain>
</file>

<file path=xl/sharedStrings.xml><?xml version="1.0" encoding="utf-8"?>
<sst xmlns="http://schemas.openxmlformats.org/spreadsheetml/2006/main" count="82" uniqueCount="23">
  <si>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</si>
  <si>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</si>
  <si>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</si>
  <si>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</si>
  <si>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</si>
  <si>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</si>
  <si>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</si>
  <si>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</si>
  <si>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</si>
  <si>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</si>
  <si>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</si>
  <si>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</si>
  <si>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</si>
  <si>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</si>
  <si>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</si>
  <si>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t>Costo del personale al netto dei contributi previdenziali a carico dell'Ente</t>
  </si>
  <si>
    <t>2019 - Distribuzione del personale e relativi costi al 31,12,2019</t>
  </si>
  <si>
    <t>AREA B competenze arretrate ex dipendenti</t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</si>
  <si>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</t>
    </r>
    <r>
      <rPr>
        <u/>
        <sz val="11"/>
        <color theme="1"/>
        <rFont val="Calibri"/>
        <family val="2"/>
        <scheme val="minor"/>
      </rPr>
      <t>netto</t>
    </r>
    <r>
      <rPr>
        <sz val="11"/>
        <color theme="1"/>
        <rFont val="Calibri"/>
        <family val="2"/>
        <scheme val="minor"/>
      </rPr>
      <t xml:space="preserve"> dei contributi previdenziali.</t>
    </r>
  </si>
  <si>
    <r>
      <rPr>
        <b/>
        <sz val="36"/>
        <color rgb="FFFF0000"/>
        <rFont val="Calibri"/>
        <family val="2"/>
        <scheme val="minor"/>
      </rPr>
      <t>2023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31,12,2023</t>
    </r>
  </si>
  <si>
    <r>
      <rPr>
        <b/>
        <sz val="36"/>
        <color rgb="FFFF0000"/>
        <rFont val="Calibri"/>
        <family val="2"/>
        <scheme val="minor"/>
      </rPr>
      <t>2022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31,12,2022</t>
    </r>
  </si>
  <si>
    <r>
      <rPr>
        <b/>
        <sz val="36"/>
        <color rgb="FFFF0000"/>
        <rFont val="Calibri"/>
        <family val="2"/>
        <scheme val="minor"/>
      </rPr>
      <t>2024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31,12,2024</t>
    </r>
  </si>
  <si>
    <t>Personale in servizio a tempo 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</si>
</sst>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0" borderId="5" xfId="1" applyFont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0" borderId="14" xfId="1" applyFont="1" applyBorder="1" applyAlignment="1">
      <alignment vertical="center"/>
    </xf>
    <xf numFmtId="164" fontId="1" fillId="0" borderId="15" xfId="1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18" sqref="F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18" t="s">
        <v>9</v>
      </c>
      <c r="B1" s="19"/>
      <c r="C1" s="19"/>
      <c r="D1" s="19"/>
      <c r="E1" s="19"/>
      <c r="F1" s="20"/>
    </row>
    <row r="2" spans="1:8" s="10" customFormat="1" ht="42.75" customHeight="1" thickBot="1" x14ac:dyDescent="0.3">
      <c r="A2" s="21"/>
      <c r="B2" s="22"/>
      <c r="C2" s="22"/>
      <c r="D2" s="22"/>
      <c r="E2" s="22"/>
      <c r="F2" s="23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</sheetData>
  <mergeCells count="1">
    <mergeCell ref="A1:F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K4" sqref="K4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2.95" customHeight="1" thickBot="1" x14ac:dyDescent="0.3"/>
    <row r="2" spans="1:6" ht="21.95" customHeight="1" x14ac:dyDescent="0.25">
      <c r="A2" s="24" t="s">
        <v>10</v>
      </c>
      <c r="B2" s="19"/>
      <c r="C2" s="19"/>
      <c r="D2" s="19"/>
      <c r="E2" s="19"/>
      <c r="F2" s="20"/>
    </row>
    <row r="3" spans="1:6" ht="36.75" customHeight="1" thickBot="1" x14ac:dyDescent="0.3">
      <c r="A3" s="21"/>
      <c r="B3" s="22"/>
      <c r="C3" s="22"/>
      <c r="D3" s="22"/>
      <c r="E3" s="22"/>
      <c r="F3" s="23"/>
    </row>
    <row r="4" spans="1:6" ht="38.2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77103</v>
      </c>
      <c r="C6" s="9">
        <f>35849+25500+42361+45849+33416+34620</f>
        <v>217595</v>
      </c>
      <c r="D6" s="9">
        <f>35096+30620+30728+30035+29103+33069+31955</f>
        <v>220606</v>
      </c>
      <c r="E6" s="9">
        <v>0</v>
      </c>
      <c r="F6" s="9">
        <f>B6+C6+D6+E6</f>
        <v>515304</v>
      </c>
    </row>
    <row r="7" spans="1:6" ht="34.5" customHeight="1" x14ac:dyDescent="0.25"/>
  </sheetData>
  <mergeCells count="1">
    <mergeCell ref="A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18" sqref="A8:XFD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34.5" customHeight="1" thickBot="1" x14ac:dyDescent="0.3"/>
    <row r="2" spans="1:6" x14ac:dyDescent="0.25">
      <c r="A2" s="25" t="s">
        <v>11</v>
      </c>
      <c r="B2" s="19"/>
      <c r="C2" s="19"/>
      <c r="D2" s="19"/>
      <c r="E2" s="19"/>
      <c r="F2" s="20"/>
    </row>
    <row r="3" spans="1:6" ht="42" customHeight="1" thickBot="1" x14ac:dyDescent="0.3">
      <c r="A3" s="21"/>
      <c r="B3" s="22"/>
      <c r="C3" s="22"/>
      <c r="D3" s="22"/>
      <c r="E3" s="22"/>
      <c r="F3" s="23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77275</v>
      </c>
      <c r="C6" s="9">
        <f>38785+28189+45211+50308+35717+37347</f>
        <v>235557</v>
      </c>
      <c r="D6" s="9">
        <f>37472+32870+33008+32217+30659+34987+34551</f>
        <v>235764</v>
      </c>
      <c r="E6" s="9">
        <v>0</v>
      </c>
      <c r="F6" s="9">
        <f>B6+C6+D6+E6</f>
        <v>548596</v>
      </c>
    </row>
  </sheetData>
  <mergeCells count="1">
    <mergeCell ref="A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12" sqref="C12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6" t="s">
        <v>13</v>
      </c>
      <c r="B2" s="27"/>
      <c r="C2" s="27"/>
      <c r="D2" s="27"/>
      <c r="E2" s="27"/>
      <c r="F2" s="28"/>
    </row>
    <row r="3" spans="1:6" ht="42" customHeight="1" thickBot="1" x14ac:dyDescent="0.3">
      <c r="A3" s="29"/>
      <c r="B3" s="30"/>
      <c r="C3" s="30"/>
      <c r="D3" s="30"/>
      <c r="E3" s="30"/>
      <c r="F3" s="31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76881</v>
      </c>
      <c r="C6" s="9">
        <f>38735+32114+45304+50503+36408+37501</f>
        <v>240565</v>
      </c>
      <c r="D6" s="9">
        <f>37824+32886+32149+32538+30768+35763+34959</f>
        <v>236887</v>
      </c>
      <c r="E6" s="9">
        <v>0</v>
      </c>
      <c r="F6" s="9">
        <f>B6+C6+D6+E6</f>
        <v>554333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H6" sqref="H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4" t="s">
        <v>14</v>
      </c>
      <c r="B2" s="32"/>
      <c r="C2" s="32"/>
      <c r="D2" s="32"/>
      <c r="E2" s="32"/>
      <c r="F2" s="33"/>
    </row>
    <row r="3" spans="1:6" ht="40.5" customHeight="1" thickBot="1" x14ac:dyDescent="0.3">
      <c r="A3" s="34"/>
      <c r="B3" s="35"/>
      <c r="C3" s="35"/>
      <c r="D3" s="35"/>
      <c r="E3" s="35"/>
      <c r="F3" s="36"/>
    </row>
    <row r="4" spans="1:6" ht="4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11" t="s">
        <v>7</v>
      </c>
      <c r="F4" s="5" t="s">
        <v>8</v>
      </c>
    </row>
    <row r="5" spans="1:6" ht="56.25" x14ac:dyDescent="0.25">
      <c r="A5" s="2" t="s">
        <v>3</v>
      </c>
      <c r="B5" s="7">
        <v>1</v>
      </c>
      <c r="C5" s="7">
        <v>6</v>
      </c>
      <c r="D5" s="7">
        <v>8</v>
      </c>
      <c r="E5" s="7">
        <v>0</v>
      </c>
      <c r="F5" s="7">
        <f>B5+C5+D5+E5</f>
        <v>15</v>
      </c>
    </row>
    <row r="6" spans="1:6" ht="64.5" thickBot="1" x14ac:dyDescent="0.3">
      <c r="A6" s="8" t="s">
        <v>12</v>
      </c>
      <c r="B6" s="9">
        <v>78811</v>
      </c>
      <c r="C6" s="9">
        <f>38662+37878+44864+51577+37099+37764</f>
        <v>247844</v>
      </c>
      <c r="D6" s="9">
        <f>17903+32948+33434+33015+8514+28305+6354+3908+35598+35679</f>
        <v>235658</v>
      </c>
      <c r="E6" s="9">
        <v>0</v>
      </c>
      <c r="F6" s="9">
        <f>B6+C6+D6+E6</f>
        <v>562313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K5" sqref="K5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ht="40.5" customHeight="1" x14ac:dyDescent="0.25">
      <c r="A2" s="37" t="s">
        <v>16</v>
      </c>
      <c r="B2" s="38"/>
      <c r="C2" s="38"/>
      <c r="D2" s="38"/>
      <c r="E2" s="38"/>
      <c r="F2" s="39"/>
    </row>
    <row r="3" spans="1:6" ht="40.5" customHeight="1" thickBot="1" x14ac:dyDescent="0.3">
      <c r="A3" s="40"/>
      <c r="B3" s="41"/>
      <c r="C3" s="41"/>
      <c r="D3" s="41"/>
      <c r="E3" s="41"/>
      <c r="F3" s="42"/>
    </row>
    <row r="4" spans="1:6" ht="80.25" customHeight="1" thickBot="1" x14ac:dyDescent="0.3">
      <c r="A4" s="3" t="s">
        <v>2</v>
      </c>
      <c r="B4" s="4" t="s">
        <v>4</v>
      </c>
      <c r="C4" s="12" t="s">
        <v>5</v>
      </c>
      <c r="D4" s="5" t="s">
        <v>6</v>
      </c>
      <c r="E4" s="3" t="s">
        <v>17</v>
      </c>
      <c r="F4" s="5" t="s">
        <v>8</v>
      </c>
    </row>
    <row r="5" spans="1:6" ht="62.25" customHeight="1" x14ac:dyDescent="0.25">
      <c r="A5" s="2" t="s">
        <v>3</v>
      </c>
      <c r="B5" s="7">
        <v>1</v>
      </c>
      <c r="C5" s="7">
        <v>5</v>
      </c>
      <c r="D5" s="7">
        <v>8</v>
      </c>
      <c r="E5" s="7">
        <v>2</v>
      </c>
      <c r="F5" s="7">
        <v>16</v>
      </c>
    </row>
    <row r="6" spans="1:6" ht="90.75" customHeight="1" thickBot="1" x14ac:dyDescent="0.3">
      <c r="A6" s="8" t="s">
        <v>15</v>
      </c>
      <c r="B6" s="9">
        <v>79477</v>
      </c>
      <c r="C6" s="9">
        <v>201225</v>
      </c>
      <c r="D6" s="9">
        <v>254148</v>
      </c>
      <c r="E6" s="9">
        <v>7546.84</v>
      </c>
      <c r="F6" s="9">
        <v>542396.84</v>
      </c>
    </row>
  </sheetData>
  <mergeCells count="1">
    <mergeCell ref="A2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93D5-783A-4747-8CA8-65871F8093AD}">
  <dimension ref="A1:E6"/>
  <sheetViews>
    <sheetView workbookViewId="0">
      <selection activeCell="H9" sqref="H9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8" t="s">
        <v>20</v>
      </c>
      <c r="B2" s="43"/>
      <c r="C2" s="43"/>
      <c r="D2" s="43"/>
      <c r="E2" s="44"/>
    </row>
    <row r="3" spans="1:5" ht="53.25" customHeight="1" thickBot="1" x14ac:dyDescent="0.3">
      <c r="A3" s="45"/>
      <c r="B3" s="46"/>
      <c r="C3" s="46"/>
      <c r="D3" s="46"/>
      <c r="E3" s="47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6.25" x14ac:dyDescent="0.25">
      <c r="A5" s="2" t="s">
        <v>3</v>
      </c>
      <c r="B5" s="7">
        <v>1</v>
      </c>
      <c r="C5" s="7">
        <v>7</v>
      </c>
      <c r="D5" s="2">
        <v>7</v>
      </c>
      <c r="E5" s="2">
        <v>15</v>
      </c>
    </row>
    <row r="6" spans="1:5" ht="49.5" thickBot="1" x14ac:dyDescent="0.3">
      <c r="A6" s="8" t="s">
        <v>18</v>
      </c>
      <c r="B6" s="9">
        <v>81970</v>
      </c>
      <c r="C6" s="9">
        <f>41436+41241+48333+37525+41188+43329+41122</f>
        <v>294174</v>
      </c>
      <c r="D6" s="9">
        <f>35915+36635+36029+34250+37650+34817+38798</f>
        <v>254094</v>
      </c>
      <c r="E6" s="9">
        <f>B6+C6+D6</f>
        <v>630238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3DC-3D64-4C09-9BA7-94616CD1C4AB}">
  <dimension ref="A1:E7"/>
  <sheetViews>
    <sheetView workbookViewId="0">
      <selection activeCell="H7" sqref="H7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8" t="s">
        <v>19</v>
      </c>
      <c r="B2" s="43"/>
      <c r="C2" s="43"/>
      <c r="D2" s="43"/>
      <c r="E2" s="44"/>
    </row>
    <row r="3" spans="1:5" ht="53.25" customHeight="1" thickBot="1" x14ac:dyDescent="0.3">
      <c r="A3" s="45"/>
      <c r="B3" s="46"/>
      <c r="C3" s="46"/>
      <c r="D3" s="46"/>
      <c r="E3" s="47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7" thickBot="1" x14ac:dyDescent="0.3">
      <c r="A5" s="14" t="s">
        <v>3</v>
      </c>
      <c r="B5" s="15"/>
      <c r="C5" s="15">
        <v>8</v>
      </c>
      <c r="D5" s="16">
        <v>7</v>
      </c>
      <c r="E5" s="17">
        <v>15</v>
      </c>
    </row>
    <row r="6" spans="1:5" ht="57.75" customHeight="1" thickBot="1" x14ac:dyDescent="0.3">
      <c r="A6" s="14" t="s">
        <v>3</v>
      </c>
      <c r="B6" s="15">
        <v>1</v>
      </c>
      <c r="C6" s="15"/>
      <c r="D6" s="16"/>
      <c r="E6" s="17">
        <v>1</v>
      </c>
    </row>
    <row r="7" spans="1:5" ht="49.5" thickBot="1" x14ac:dyDescent="0.3">
      <c r="A7" s="13" t="s">
        <v>18</v>
      </c>
      <c r="B7" s="9">
        <v>86140</v>
      </c>
      <c r="C7" s="9">
        <f>38830.54+39007.02+45108.21+36629.93+24087.64+19644.88+39227.29+38448.45</f>
        <v>280983.95999999996</v>
      </c>
      <c r="D7" s="9">
        <f>34736.19+34874.17+34102.84+32722.73+37368.6+33609.79+35941.42</f>
        <v>243355.74</v>
      </c>
      <c r="E7" s="9">
        <f>B7+C7+D7</f>
        <v>610479.69999999995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F7CB-0119-4CB3-8E20-F2D0F57D38AA}">
  <dimension ref="A1:E7"/>
  <sheetViews>
    <sheetView tabSelected="1" workbookViewId="0">
      <selection activeCell="E13" sqref="E13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48" t="s">
        <v>21</v>
      </c>
      <c r="B2" s="49"/>
      <c r="C2" s="49"/>
      <c r="D2" s="49"/>
      <c r="E2" s="50"/>
    </row>
    <row r="3" spans="1:5" ht="15.75" thickBot="1" x14ac:dyDescent="0.3">
      <c r="A3" s="51"/>
      <c r="B3" s="52"/>
      <c r="C3" s="52"/>
      <c r="D3" s="52"/>
      <c r="E3" s="53"/>
    </row>
    <row r="4" spans="1:5" ht="37.5" x14ac:dyDescent="0.25">
      <c r="A4" s="54" t="s">
        <v>2</v>
      </c>
      <c r="B4" s="55" t="s">
        <v>4</v>
      </c>
      <c r="C4" s="55" t="s">
        <v>5</v>
      </c>
      <c r="D4" s="55" t="s">
        <v>6</v>
      </c>
      <c r="E4" s="56" t="s">
        <v>8</v>
      </c>
    </row>
    <row r="5" spans="1:5" ht="56.25" x14ac:dyDescent="0.25">
      <c r="A5" s="57" t="s">
        <v>3</v>
      </c>
      <c r="B5" s="58"/>
      <c r="C5" s="58">
        <v>10</v>
      </c>
      <c r="D5" s="59">
        <v>5</v>
      </c>
      <c r="E5" s="60">
        <v>15</v>
      </c>
    </row>
    <row r="6" spans="1:5" ht="57" thickBot="1" x14ac:dyDescent="0.3">
      <c r="A6" s="61" t="s">
        <v>22</v>
      </c>
      <c r="B6" s="62">
        <v>1</v>
      </c>
      <c r="C6" s="62"/>
      <c r="D6" s="63"/>
      <c r="E6" s="64">
        <v>1</v>
      </c>
    </row>
    <row r="7" spans="1:5" ht="49.5" thickBot="1" x14ac:dyDescent="0.3">
      <c r="A7" s="65" t="s">
        <v>18</v>
      </c>
      <c r="B7" s="66">
        <v>88675.5</v>
      </c>
      <c r="C7" s="66">
        <f>40735.88+41476.13+46008.97+37563.19+40224.65+17881.03+31403.32+17.90948+36137.18+39575.44</f>
        <v>331023.69948000001</v>
      </c>
      <c r="D7" s="66">
        <f>35902.43+35493.71+35124.24+32453.36+34000.39</f>
        <v>172974.13</v>
      </c>
      <c r="E7" s="67">
        <f>B7+C7+D7</f>
        <v>592673.32948000007</v>
      </c>
    </row>
  </sheetData>
  <mergeCells count="1">
    <mergeCell ref="A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2014</vt:lpstr>
      <vt:lpstr>2015</vt:lpstr>
      <vt:lpstr>2016</vt:lpstr>
      <vt:lpstr>2017</vt:lpstr>
      <vt:lpstr>2018</vt:lpstr>
      <vt:lpstr>2019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2024-05-28T13:09:58Z</cp:lastPrinted>
  <dcterms:created xsi:type="dcterms:W3CDTF">2015-09-07T10:58:33Z</dcterms:created>
  <dcterms:modified xsi:type="dcterms:W3CDTF">2025-05-12T09:51:26Z</dcterms:modified>
</cp:coreProperties>
</file>